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0" windowHeight="11020"/>
  </bookViews>
  <sheets>
    <sheet name="QUIZZ" sheetId="1" r:id="rId1"/>
    <sheet name="PLANS" sheetId="2" r:id="rId2"/>
    <sheet name="RISQUES MACHINES" sheetId="3" r:id="rId3"/>
    <sheet name="Attestation" sheetId="4" r:id="rId4"/>
  </sheets>
  <calcPr calcId="124519"/>
</workbook>
</file>

<file path=xl/calcChain.xml><?xml version="1.0" encoding="utf-8"?>
<calcChain xmlns="http://schemas.openxmlformats.org/spreadsheetml/2006/main">
  <c r="S35" i="2"/>
  <c r="A1" s="1"/>
  <c r="B9" i="4"/>
  <c r="A5" i="3"/>
  <c r="A133"/>
  <c r="G112"/>
  <c r="G111"/>
  <c r="G110"/>
  <c r="G108"/>
  <c r="D112"/>
  <c r="D110"/>
  <c r="A109"/>
  <c r="A107"/>
  <c r="G86"/>
  <c r="G84"/>
  <c r="A83"/>
  <c r="A50"/>
  <c r="D50"/>
  <c r="D52"/>
  <c r="A52"/>
  <c r="P25"/>
  <c r="J25"/>
  <c r="E29"/>
  <c r="AK28" i="1"/>
  <c r="T7" s="1"/>
  <c r="O29"/>
  <c r="T120"/>
  <c r="P82"/>
  <c r="O85"/>
  <c r="O55"/>
  <c r="O54"/>
  <c r="T37"/>
  <c r="O56"/>
  <c r="R50"/>
  <c r="R22" l="1"/>
  <c r="Q129"/>
  <c r="B11" i="4"/>
  <c r="A137" i="3"/>
  <c r="D138"/>
  <c r="A138"/>
  <c r="D137"/>
  <c r="D136"/>
  <c r="A136"/>
  <c r="D135"/>
  <c r="A135"/>
  <c r="D134"/>
  <c r="A134"/>
  <c r="D133"/>
  <c r="D132"/>
  <c r="A132"/>
  <c r="E139" l="1"/>
  <c r="B139"/>
  <c r="A82"/>
  <c r="A81"/>
  <c r="G109"/>
  <c r="G107"/>
  <c r="G106"/>
  <c r="D109"/>
  <c r="D108"/>
  <c r="A22"/>
  <c r="D28"/>
  <c r="O40" i="1"/>
  <c r="J112" i="3" l="1"/>
  <c r="A112"/>
  <c r="J111"/>
  <c r="D111"/>
  <c r="A111"/>
  <c r="J110"/>
  <c r="A110"/>
  <c r="J109"/>
  <c r="J108"/>
  <c r="A108"/>
  <c r="J107"/>
  <c r="D107"/>
  <c r="J106"/>
  <c r="H113"/>
  <c r="D106"/>
  <c r="A106"/>
  <c r="J86"/>
  <c r="D86"/>
  <c r="A86"/>
  <c r="J85"/>
  <c r="G85"/>
  <c r="D85"/>
  <c r="A85"/>
  <c r="J84"/>
  <c r="D84"/>
  <c r="A84"/>
  <c r="J83"/>
  <c r="G83"/>
  <c r="D83"/>
  <c r="J82"/>
  <c r="G82"/>
  <c r="D82"/>
  <c r="J81"/>
  <c r="G81"/>
  <c r="D81"/>
  <c r="J80"/>
  <c r="G80"/>
  <c r="D80"/>
  <c r="A80"/>
  <c r="P55"/>
  <c r="M55"/>
  <c r="J55"/>
  <c r="G55"/>
  <c r="D55"/>
  <c r="A55"/>
  <c r="P54"/>
  <c r="M54"/>
  <c r="J54"/>
  <c r="G54"/>
  <c r="D54"/>
  <c r="A54"/>
  <c r="P53"/>
  <c r="M53"/>
  <c r="J53"/>
  <c r="G53"/>
  <c r="D53"/>
  <c r="A53"/>
  <c r="P52"/>
  <c r="M52"/>
  <c r="J52"/>
  <c r="G52"/>
  <c r="P51"/>
  <c r="M51"/>
  <c r="J51"/>
  <c r="G51"/>
  <c r="D51"/>
  <c r="A51"/>
  <c r="P50"/>
  <c r="M50"/>
  <c r="J50"/>
  <c r="G50"/>
  <c r="P49"/>
  <c r="M49"/>
  <c r="J49"/>
  <c r="G49"/>
  <c r="D49"/>
  <c r="A49"/>
  <c r="P28"/>
  <c r="M28"/>
  <c r="J28"/>
  <c r="G28"/>
  <c r="A28"/>
  <c r="P27"/>
  <c r="M27"/>
  <c r="J27"/>
  <c r="G27"/>
  <c r="D27"/>
  <c r="A27"/>
  <c r="P26"/>
  <c r="M26"/>
  <c r="J26"/>
  <c r="G26"/>
  <c r="D26"/>
  <c r="A26"/>
  <c r="M25"/>
  <c r="G25"/>
  <c r="D25"/>
  <c r="A25"/>
  <c r="P24"/>
  <c r="M24"/>
  <c r="J24"/>
  <c r="G24"/>
  <c r="D24"/>
  <c r="A24"/>
  <c r="P23"/>
  <c r="M23"/>
  <c r="J23"/>
  <c r="G23"/>
  <c r="D23"/>
  <c r="A23"/>
  <c r="P22"/>
  <c r="M22"/>
  <c r="J22"/>
  <c r="G22"/>
  <c r="D22"/>
  <c r="K87" l="1"/>
  <c r="E113"/>
  <c r="B113"/>
  <c r="H87"/>
  <c r="E87"/>
  <c r="B87"/>
  <c r="Q56"/>
  <c r="N56"/>
  <c r="K56"/>
  <c r="H56"/>
  <c r="E56"/>
  <c r="B56"/>
  <c r="Q29"/>
  <c r="N29"/>
  <c r="K29"/>
  <c r="H29"/>
  <c r="B29"/>
  <c r="M35" i="2"/>
  <c r="A1" i="3" l="1"/>
  <c r="I35" i="2"/>
  <c r="C35"/>
  <c r="P31"/>
  <c r="C16"/>
  <c r="S15"/>
  <c r="L15"/>
  <c r="F4"/>
  <c r="P2"/>
  <c r="Q136" i="1" l="1"/>
  <c r="Q135"/>
  <c r="Q134"/>
  <c r="Q133"/>
  <c r="Q122"/>
  <c r="O110"/>
  <c r="O100"/>
  <c r="O93"/>
  <c r="K72"/>
  <c r="K71"/>
  <c r="K70"/>
  <c r="K69"/>
  <c r="K68"/>
  <c r="K67"/>
  <c r="K66"/>
  <c r="S50"/>
  <c r="A21" i="4" l="1"/>
  <c r="A20"/>
  <c r="K73" i="1"/>
  <c r="A19" i="4" s="1"/>
  <c r="Q43" i="1"/>
  <c r="AK27"/>
  <c r="O26"/>
  <c r="S22"/>
  <c r="AK20"/>
  <c r="AK16"/>
  <c r="Q15"/>
  <c r="AK12"/>
  <c r="O11"/>
  <c r="X2"/>
  <c r="A28" i="4"/>
  <c r="O57" i="1" l="1"/>
  <c r="A18" i="4"/>
  <c r="A17" l="1"/>
  <c r="K113" i="3" s="1"/>
  <c r="A35" i="4" s="1"/>
  <c r="U29" i="1"/>
  <c r="B40" i="4" l="1"/>
  <c r="B42" s="1"/>
  <c r="E40" s="1"/>
</calcChain>
</file>

<file path=xl/sharedStrings.xml><?xml version="1.0" encoding="utf-8"?>
<sst xmlns="http://schemas.openxmlformats.org/spreadsheetml/2006/main" count="636" uniqueCount="185">
  <si>
    <t>C O N T R O L E</t>
  </si>
  <si>
    <t>P R E P A R A T I O N   d u   C O N T R O L E</t>
  </si>
  <si>
    <t>D E V O I R S</t>
  </si>
  <si>
    <t>CAP   C O B A L U    C o n s t r u c t e u r   d’ O u v r a g e s   d u   B â t i m e n t   A l u m i n i u m,   V e r r e   &amp;   M a t é r i a u x   d e   S y n t h è s e</t>
  </si>
  <si>
    <t>………/5</t>
  </si>
  <si>
    <t>………/20</t>
  </si>
  <si>
    <t>E N O N C E   1 :</t>
  </si>
  <si>
    <t>ì</t>
  </si>
  <si>
    <t>è</t>
  </si>
  <si>
    <t>Pose en applique avec tapées d'isolation</t>
  </si>
  <si>
    <t>Pose en applique sur précadre ALU</t>
  </si>
  <si>
    <t>Pose en applique sur précadre acier</t>
  </si>
  <si>
    <t>Pose en applique sur dormant-précadre</t>
  </si>
  <si>
    <t>…… /1pt</t>
  </si>
  <si>
    <t>…… /2pts</t>
  </si>
  <si>
    <t>…… /3pts</t>
  </si>
  <si>
    <t>…… /4pts</t>
  </si>
  <si>
    <t>…… /5pts</t>
  </si>
  <si>
    <t>…… /0,25pt</t>
  </si>
  <si>
    <t>…… /0,5pt</t>
  </si>
  <si>
    <t>1er  O B A V M S    O u v r a g e s   d u   B â t i m e n t   A l u m i n i u m,   V e r r e   &amp;   M a t é r i a u x   d e   S y n t h è s e</t>
  </si>
  <si>
    <t>Ter  O B A V M S    O u v r a g e s   d u   B â t i m e n t   A l u m i n i u m,   V e r r e   &amp;   M a t é r i a u x   d e   S y n t h è s e</t>
  </si>
  <si>
    <t>1)</t>
  </si>
  <si>
    <t>EPI veut dire :</t>
  </si>
  <si>
    <t>Equipement Principale Industriel</t>
  </si>
  <si>
    <t>Equipement de Protection Individuel</t>
  </si>
  <si>
    <t>Equipement pour Proteger l'Individu</t>
  </si>
  <si>
    <t>2)</t>
  </si>
  <si>
    <t>x</t>
  </si>
  <si>
    <t>Comment doit-on signaler la présence de vitrage sur les chantier neufs ?</t>
  </si>
  <si>
    <t>En plaçant des marques blanches très apparentes dessus</t>
  </si>
  <si>
    <t>En les salissant</t>
  </si>
  <si>
    <t>En laissant l'étiquette d'identification dessus</t>
  </si>
  <si>
    <t>3)</t>
  </si>
  <si>
    <t>En règle générale, un homme seul ne doit pas porter une charge supérieure à :</t>
  </si>
  <si>
    <t>45kg</t>
  </si>
  <si>
    <t>50kg</t>
  </si>
  <si>
    <t>4)</t>
  </si>
  <si>
    <t>Un garde-corps de protection collective est à installer si le personnel travail à une hauteur de plus de :</t>
  </si>
  <si>
    <t>3m</t>
  </si>
  <si>
    <t>4m</t>
  </si>
  <si>
    <t>5m</t>
  </si>
  <si>
    <t>5)</t>
  </si>
  <si>
    <t>6)</t>
  </si>
  <si>
    <t>7)</t>
  </si>
  <si>
    <t>8)</t>
  </si>
  <si>
    <t>L'inspection du travail peut :</t>
  </si>
  <si>
    <t>Aller jusqu'à verbaliser le chef de chantier si les équipements de protection ne sont pas installés</t>
  </si>
  <si>
    <t>Aller jusqu'à emprisonner le chef de chantier si les équipements de protection ne sont pas installés</t>
  </si>
  <si>
    <t>Aller jusqu'à arréter le chantier si les équipements de protection ne sont pas installés</t>
  </si>
  <si>
    <t>Les baudriers de sécurité individuel ne doivent pas permettre une chute de plus de :</t>
  </si>
  <si>
    <t>0,9m</t>
  </si>
  <si>
    <t>1m</t>
  </si>
  <si>
    <t>1,5m</t>
  </si>
  <si>
    <t>Citer un autre dispositif anti-chute individuel :</t>
  </si>
  <si>
    <t>stop-chute</t>
  </si>
  <si>
    <t>limit-chute</t>
  </si>
  <si>
    <t>no-chute</t>
  </si>
  <si>
    <t>Un ouvrier de 80kg qui court sur un échafaudage peut appliquer une masse de :</t>
  </si>
  <si>
    <t>350kg</t>
  </si>
  <si>
    <t>380kg</t>
  </si>
  <si>
    <t>400kg</t>
  </si>
  <si>
    <t>votre réponse</t>
  </si>
  <si>
    <t>Corrigé</t>
  </si>
  <si>
    <r>
      <t xml:space="preserve">Cocher les bonnes réponses : (vous cocherez avec un </t>
    </r>
    <r>
      <rPr>
        <sz val="12"/>
        <color indexed="10"/>
        <rFont val="Tahoma"/>
        <family val="2"/>
      </rPr>
      <t>x</t>
    </r>
    <r>
      <rPr>
        <sz val="12"/>
        <rFont val="Tahoma"/>
        <family val="2"/>
      </rPr>
      <t xml:space="preserve"> minuscule dans les cases jaunes)</t>
    </r>
  </si>
  <si>
    <t>???</t>
  </si>
  <si>
    <t>I) SECURITE SUR CHANIER</t>
  </si>
  <si>
    <t>MINI STAGE SECURITE</t>
  </si>
  <si>
    <t>II) SECURITE A L'ATELIER</t>
  </si>
  <si>
    <t>E N O N C E   2 :</t>
  </si>
  <si>
    <t>La tenue réglementaire à l'atelier doit comporter :</t>
  </si>
  <si>
    <t>Une veste de bleu de travail uniquement</t>
  </si>
  <si>
    <t>Une veste et des chaussures de sécurité</t>
  </si>
  <si>
    <t>Une veste, des chaussures et un pantalon de sécurtié</t>
  </si>
  <si>
    <t>Quelle est la bonne affirmation :</t>
  </si>
  <si>
    <t>Je dois être seul opérateur sur une machine</t>
  </si>
  <si>
    <t>Nous pouvons être deux à usiner sur une machine</t>
  </si>
  <si>
    <t>Toute la classe peux usiner en même temps sur une machine</t>
  </si>
  <si>
    <t>Que faire en cas de blessure (vous ou un camarade) ?</t>
  </si>
  <si>
    <t>Appeler le 18 (pompier)</t>
  </si>
  <si>
    <t>Soigner vous-même la blessure</t>
  </si>
  <si>
    <t>Appeler tout de suite le professeur</t>
  </si>
  <si>
    <r>
      <rPr>
        <b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Extincteur</t>
    </r>
  </si>
  <si>
    <r>
      <rPr>
        <b/>
        <sz val="11"/>
        <color rgb="FFFF0000"/>
        <rFont val="Calibri"/>
        <family val="2"/>
        <scheme val="minor"/>
      </rPr>
      <t>CP</t>
    </r>
    <r>
      <rPr>
        <sz val="11"/>
        <color theme="1"/>
        <rFont val="Calibri"/>
        <family val="2"/>
        <scheme val="minor"/>
      </rPr>
      <t xml:space="preserve"> = Coup de poing</t>
    </r>
  </si>
  <si>
    <t>RISQUES</t>
  </si>
  <si>
    <t>Risque électrique</t>
  </si>
  <si>
    <t>Risque de coupure</t>
  </si>
  <si>
    <t>Risque d'écrasement</t>
  </si>
  <si>
    <t>Risque de glissade</t>
  </si>
  <si>
    <t>Risque projection de copeaux</t>
  </si>
  <si>
    <t>Risque sonore</t>
  </si>
  <si>
    <t>Risque blessure d'autrui</t>
  </si>
  <si>
    <t>Mettre des "x" dans les bonnes cases</t>
  </si>
  <si>
    <t>Elève :</t>
  </si>
  <si>
    <t>Classe :</t>
  </si>
  <si>
    <t>Seconde BAC</t>
  </si>
  <si>
    <t>Première BAC</t>
  </si>
  <si>
    <t>Terminale BAC</t>
  </si>
  <si>
    <t>Terminale CAP</t>
  </si>
  <si>
    <t>Première CAP</t>
  </si>
  <si>
    <t>GRETA</t>
  </si>
  <si>
    <t>Placer des "x" dans les cases qui vous semblent justes (attention les croix aux mauvais endroits vous enlèvent des points)</t>
  </si>
  <si>
    <t>DATE :</t>
  </si>
  <si>
    <t>TOTAL :</t>
  </si>
  <si>
    <t>sur 20</t>
  </si>
  <si>
    <t>STAGE A REFAIRE</t>
  </si>
  <si>
    <t>SECURITE SUR CHANTIER /16 pts</t>
  </si>
  <si>
    <t>Que doit faire l'opérateur avant tout usinage de pièce ?</t>
  </si>
  <si>
    <t>Demander à tout le monde de mettre son casque anti-bruit</t>
  </si>
  <si>
    <t>vos réponses</t>
  </si>
  <si>
    <t>S'assurer d'être seul à la machine</t>
  </si>
  <si>
    <t>Avoir vérifier une dernière fois si son réglage est bon</t>
  </si>
  <si>
    <t>Attention plusieurs réponses possibles</t>
  </si>
  <si>
    <t>SECURITE A L'ATELIER /12 pts</t>
  </si>
  <si>
    <t>III) SECURITE EN CLASSE</t>
  </si>
  <si>
    <t>E N O N C E   3 :</t>
  </si>
  <si>
    <t>Classer les étapes à suivre en cas d'alerte en classe :</t>
  </si>
  <si>
    <t>Se lever dans le calme</t>
  </si>
  <si>
    <t>Le délégué de classe sort le premier</t>
  </si>
  <si>
    <t>Laisser toutes ses affaires dans la classe</t>
  </si>
  <si>
    <t>Suivre les consignes du professeur qui indiquera le chemin à prendre</t>
  </si>
  <si>
    <t>Le professeur fermera la marche</t>
  </si>
  <si>
    <t>Aller au point de ralliement en marchant</t>
  </si>
  <si>
    <t>Se grouper par classe dans la coure</t>
  </si>
  <si>
    <t>SECURITE EN CLASSE /14 pts</t>
  </si>
  <si>
    <t>IV) PRODUITS DANGEREUX</t>
  </si>
  <si>
    <t>E N O N C E   4 :</t>
  </si>
  <si>
    <t>Ce sigle signifie :</t>
  </si>
  <si>
    <t>Inflamable</t>
  </si>
  <si>
    <t>Bouteille</t>
  </si>
  <si>
    <t>Danger</t>
  </si>
  <si>
    <t>Comburant</t>
  </si>
  <si>
    <t>Toxique</t>
  </si>
  <si>
    <t>Explosif</t>
  </si>
  <si>
    <t>LES PRODUITS DANGEREUX /8 pts</t>
  </si>
  <si>
    <t>V) RISQUE D'INCENDIES</t>
  </si>
  <si>
    <t>Le triangle du feu est :</t>
  </si>
  <si>
    <t>Combustible + Comburant + Energie d'activation</t>
  </si>
  <si>
    <t>Oxygène + Flamme + Etincelle</t>
  </si>
  <si>
    <t>3-4-5</t>
  </si>
  <si>
    <t>Quels sont les deux risques pour la santé liés au feu :</t>
  </si>
  <si>
    <t>Brulure + Asphyxie</t>
  </si>
  <si>
    <t>Cloques + Brulure</t>
  </si>
  <si>
    <t>Brulure + Coma</t>
  </si>
  <si>
    <t>Nommer les classes des extincteurs :</t>
  </si>
  <si>
    <t>Feux de métaux</t>
  </si>
  <si>
    <t>Feux secs</t>
  </si>
  <si>
    <t>Feux gras</t>
  </si>
  <si>
    <t>Feux gazeux</t>
  </si>
  <si>
    <t>Classe A</t>
  </si>
  <si>
    <t>Classe B</t>
  </si>
  <si>
    <t>Classe C</t>
  </si>
  <si>
    <t>Classe D</t>
  </si>
  <si>
    <t>RISQUE D'INCENDIE /12 pts</t>
  </si>
  <si>
    <t>REPERAGE DES EXTINCTEURS, COUPS DE POING et SORTIES de SECOURS /20 pts</t>
  </si>
  <si>
    <t>RECTILIGNE</t>
  </si>
  <si>
    <t>FOUR FUSING</t>
  </si>
  <si>
    <t>CARRELETTE</t>
  </si>
  <si>
    <t>ATTESTATION DE SUIVI</t>
  </si>
  <si>
    <t>2 - PLAN DES ATELIERS</t>
  </si>
  <si>
    <t>3 - SECURITE MACHINES</t>
  </si>
  <si>
    <t>Signature de l'élève/stagiaire</t>
  </si>
  <si>
    <t>Page 1 sur 3</t>
  </si>
  <si>
    <t>Lycée des métiers de l'habitat et de l'industrie de Gelos</t>
  </si>
  <si>
    <t>Atelier fabrication</t>
  </si>
  <si>
    <t>Atelier pose &amp; miroiterie</t>
  </si>
  <si>
    <t>1 - QUIZZ</t>
  </si>
  <si>
    <t>ATELIER DE MIROITERIE</t>
  </si>
  <si>
    <t>ATELIER POSE</t>
  </si>
  <si>
    <t>ATELIER FABRICATION</t>
  </si>
  <si>
    <t>LOCAL RESSOURCE</t>
  </si>
  <si>
    <t>E</t>
  </si>
  <si>
    <t>CP</t>
  </si>
  <si>
    <t>Signature du professeur M. Le Corre</t>
  </si>
  <si>
    <t>Bac Professionnel Menuiserie Aluminium Verre</t>
  </si>
  <si>
    <t>?</t>
  </si>
  <si>
    <r>
      <t xml:space="preserve">QR CODES    </t>
    </r>
    <r>
      <rPr>
        <sz val="18"/>
        <color theme="1"/>
        <rFont val="Wingdings"/>
        <charset val="2"/>
      </rPr>
      <t>F</t>
    </r>
  </si>
  <si>
    <t>MEULEUSE</t>
  </si>
  <si>
    <t>55kg</t>
  </si>
  <si>
    <t>X</t>
  </si>
  <si>
    <t>2 points par bonne réponse</t>
  </si>
  <si>
    <t>RISQUES SUR LES MACHINES /178 pts</t>
  </si>
  <si>
    <t>sur 260</t>
  </si>
  <si>
    <t>Nom ???</t>
  </si>
  <si>
    <t>Validé à 12/20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</si>
</sst>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0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sz val="8"/>
      <name val="Calibri"/>
      <family val="2"/>
    </font>
    <font>
      <i/>
      <sz val="16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sz val="20"/>
      <name val="Tahoma"/>
      <family val="2"/>
    </font>
    <font>
      <i/>
      <sz val="11"/>
      <color indexed="12"/>
      <name val="Tahoma"/>
      <family val="2"/>
    </font>
    <font>
      <sz val="14"/>
      <color indexed="12"/>
      <name val="Tahoma"/>
      <family val="2"/>
    </font>
    <font>
      <sz val="8"/>
      <name val="Tahoma"/>
      <family val="2"/>
    </font>
    <font>
      <sz val="12"/>
      <color indexed="8"/>
      <name val="Tahoma"/>
      <family val="2"/>
    </font>
    <font>
      <b/>
      <sz val="10"/>
      <color indexed="12"/>
      <name val="Tahoma"/>
      <family val="2"/>
    </font>
    <font>
      <sz val="8"/>
      <color indexed="9"/>
      <name val="Tahoma"/>
      <family val="2"/>
    </font>
    <font>
      <sz val="11"/>
      <color indexed="9"/>
      <name val="Tahoma"/>
      <family val="2"/>
    </font>
    <font>
      <b/>
      <sz val="11"/>
      <color indexed="44"/>
      <name val="Tahoma"/>
      <family val="2"/>
    </font>
    <font>
      <sz val="14"/>
      <name val="Tahoma"/>
      <family val="2"/>
    </font>
    <font>
      <sz val="36"/>
      <name val="Tahoma"/>
      <family val="2"/>
    </font>
    <font>
      <sz val="12"/>
      <color indexed="10"/>
      <name val="Tahoma"/>
      <family val="2"/>
    </font>
    <font>
      <sz val="12"/>
      <color indexed="9"/>
      <name val="Wingdings"/>
      <charset val="2"/>
    </font>
    <font>
      <b/>
      <sz val="12"/>
      <name val="Tahoma"/>
      <family val="2"/>
    </font>
    <font>
      <sz val="8"/>
      <color indexed="8"/>
      <name val="Tahoma"/>
      <family val="2"/>
    </font>
    <font>
      <sz val="8"/>
      <color theme="0" tint="-0.34998626667073579"/>
      <name val="Tahoma"/>
      <family val="2"/>
    </font>
    <font>
      <sz val="12"/>
      <color rgb="FFFFFFFF"/>
      <name val="Tahoma"/>
      <family val="2"/>
    </font>
    <font>
      <b/>
      <sz val="12"/>
      <color rgb="FF0000FF"/>
      <name val="Tahoma"/>
      <family val="2"/>
    </font>
    <font>
      <sz val="36"/>
      <color rgb="FF0000FF"/>
      <name val="Tahoma"/>
      <family val="2"/>
    </font>
    <font>
      <sz val="22"/>
      <name val="Tahoma"/>
      <family val="2"/>
    </font>
    <font>
      <sz val="12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2"/>
      <name val="Tahoma"/>
      <family val="2"/>
    </font>
    <font>
      <sz val="12"/>
      <color rgb="FF0000FF"/>
      <name val="Tahoma"/>
      <family val="2"/>
    </font>
    <font>
      <sz val="11"/>
      <color rgb="FFFFFFFF"/>
      <name val="Tahoma"/>
      <family val="2"/>
    </font>
    <font>
      <sz val="8"/>
      <color rgb="FFFFFFFF"/>
      <name val="Tahoma"/>
      <family val="2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6"/>
      <color rgb="FFFFFFFF"/>
      <name val="Calibri"/>
      <family val="2"/>
      <scheme val="minor"/>
    </font>
    <font>
      <i/>
      <sz val="24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i/>
      <sz val="9"/>
      <color rgb="FFFF0000"/>
      <name val="Calibri"/>
      <family val="2"/>
      <scheme val="minor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sz val="11"/>
      <color theme="0"/>
      <name val="Tahoma"/>
      <family val="2"/>
    </font>
    <font>
      <b/>
      <sz val="11"/>
      <color theme="0"/>
      <name val="Tahoma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rgb="FF00B0F0"/>
      <name val="Calibri"/>
      <family val="2"/>
      <scheme val="minor"/>
    </font>
    <font>
      <b/>
      <i/>
      <sz val="1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Wingdings"/>
      <charset val="2"/>
    </font>
    <font>
      <sz val="11"/>
      <color rgb="FF00B050"/>
      <name val="Tahoma"/>
      <family val="2"/>
    </font>
    <font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1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0" fillId="0" borderId="0" xfId="0" applyFont="1" applyAlignment="1"/>
    <xf numFmtId="0" fontId="10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/>
    <xf numFmtId="0" fontId="0" fillId="0" borderId="19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horizontal="right"/>
    </xf>
    <xf numFmtId="0" fontId="30" fillId="0" borderId="0" xfId="0" applyFont="1"/>
    <xf numFmtId="0" fontId="31" fillId="0" borderId="0" xfId="0" applyFont="1" applyAlignment="1">
      <alignment vertical="top"/>
    </xf>
    <xf numFmtId="49" fontId="1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8" fillId="5" borderId="13" xfId="0" applyFont="1" applyFill="1" applyBorder="1" applyAlignment="1" applyProtection="1">
      <alignment horizontal="center" vertical="center"/>
      <protection locked="0"/>
    </xf>
    <xf numFmtId="0" fontId="28" fillId="5" borderId="8" xfId="0" applyFont="1" applyFill="1" applyBorder="1" applyAlignment="1" applyProtection="1">
      <alignment horizontal="center" vertical="center"/>
      <protection locked="0"/>
    </xf>
    <xf numFmtId="0" fontId="30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2" fontId="37" fillId="0" borderId="1" xfId="0" applyNumberFormat="1" applyFont="1" applyBorder="1" applyAlignment="1">
      <alignment horizont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39" fillId="0" borderId="0" xfId="0" applyFont="1"/>
    <xf numFmtId="0" fontId="41" fillId="0" borderId="18" xfId="0" applyFont="1" applyFill="1" applyBorder="1" applyAlignment="1">
      <alignment vertical="top"/>
    </xf>
    <xf numFmtId="0" fontId="30" fillId="0" borderId="0" xfId="0" applyFont="1" applyAlignment="1">
      <alignment horizontal="center" vertical="center"/>
    </xf>
    <xf numFmtId="0" fontId="42" fillId="0" borderId="6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/>
    <xf numFmtId="0" fontId="47" fillId="0" borderId="17" xfId="0" applyFont="1" applyBorder="1" applyAlignment="1">
      <alignment horizontal="center"/>
    </xf>
    <xf numFmtId="0" fontId="0" fillId="0" borderId="32" xfId="0" applyBorder="1"/>
    <xf numFmtId="0" fontId="30" fillId="0" borderId="20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" xfId="0" applyBorder="1"/>
    <xf numFmtId="0" fontId="0" fillId="0" borderId="0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50" fillId="0" borderId="0" xfId="0" applyFont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36" fillId="3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2" fillId="0" borderId="0" xfId="0" applyFont="1" applyAlignment="1">
      <alignment horizontal="right"/>
    </xf>
    <xf numFmtId="0" fontId="53" fillId="6" borderId="6" xfId="0" applyFont="1" applyFill="1" applyBorder="1" applyAlignment="1" applyProtection="1">
      <alignment horizontal="center" vertical="center"/>
      <protection locked="0"/>
    </xf>
    <xf numFmtId="0" fontId="54" fillId="0" borderId="0" xfId="0" applyFont="1"/>
    <xf numFmtId="0" fontId="56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0" fontId="58" fillId="0" borderId="0" xfId="0" applyFont="1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2" fillId="4" borderId="3" xfId="0" applyFont="1" applyFill="1" applyBorder="1" applyAlignment="1" applyProtection="1">
      <alignment horizontal="center" vertical="center" shrinkToFit="1"/>
      <protection locked="0"/>
    </xf>
    <xf numFmtId="0" fontId="32" fillId="4" borderId="4" xfId="0" applyFont="1" applyFill="1" applyBorder="1" applyAlignment="1" applyProtection="1">
      <alignment horizontal="center" vertical="center" shrinkToFit="1"/>
      <protection locked="0"/>
    </xf>
    <xf numFmtId="0" fontId="32" fillId="4" borderId="5" xfId="0" applyFont="1" applyFill="1" applyBorder="1" applyAlignment="1" applyProtection="1">
      <alignment horizontal="center" vertical="center" shrinkToFit="1"/>
      <protection locked="0"/>
    </xf>
    <xf numFmtId="0" fontId="24" fillId="7" borderId="45" xfId="0" applyFont="1" applyFill="1" applyBorder="1" applyAlignment="1" applyProtection="1">
      <alignment horizontal="center" vertical="center" shrinkToFit="1"/>
      <protection locked="0"/>
    </xf>
    <xf numFmtId="0" fontId="24" fillId="7" borderId="46" xfId="0" applyFont="1" applyFill="1" applyBorder="1" applyAlignment="1" applyProtection="1">
      <alignment horizontal="center" vertical="center" shrinkToFit="1"/>
      <protection locked="0"/>
    </xf>
    <xf numFmtId="0" fontId="24" fillId="7" borderId="47" xfId="0" applyFont="1" applyFill="1" applyBorder="1" applyAlignment="1" applyProtection="1">
      <alignment horizontal="center" vertical="center" shrinkToFit="1"/>
      <protection locked="0"/>
    </xf>
    <xf numFmtId="14" fontId="1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 shrinkToFit="1"/>
    </xf>
    <xf numFmtId="0" fontId="8" fillId="0" borderId="0" xfId="0" applyFont="1" applyAlignment="1">
      <alignment horizontal="center" vertical="top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28" fillId="5" borderId="11" xfId="0" applyFont="1" applyFill="1" applyBorder="1" applyAlignment="1" applyProtection="1">
      <alignment horizontal="center" vertical="center" textRotation="90"/>
      <protection locked="0"/>
    </xf>
    <xf numFmtId="0" fontId="28" fillId="5" borderId="10" xfId="0" applyFont="1" applyFill="1" applyBorder="1" applyAlignment="1" applyProtection="1">
      <alignment horizontal="center" vertical="center" textRotation="180"/>
      <protection locked="0"/>
    </xf>
    <xf numFmtId="0" fontId="28" fillId="5" borderId="10" xfId="0" applyFont="1" applyFill="1" applyBorder="1" applyAlignment="1" applyProtection="1">
      <alignment horizontal="center" vertical="center" textRotation="90"/>
      <protection locked="0"/>
    </xf>
    <xf numFmtId="0" fontId="48" fillId="0" borderId="1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8" fillId="5" borderId="34" xfId="0" applyFont="1" applyFill="1" applyBorder="1" applyAlignment="1">
      <alignment horizontal="center" vertical="center"/>
    </xf>
    <xf numFmtId="0" fontId="48" fillId="5" borderId="35" xfId="0" applyFont="1" applyFill="1" applyBorder="1" applyAlignment="1">
      <alignment horizontal="center" vertical="center"/>
    </xf>
    <xf numFmtId="0" fontId="48" fillId="5" borderId="36" xfId="0" applyFont="1" applyFill="1" applyBorder="1" applyAlignment="1">
      <alignment horizontal="center" vertical="center"/>
    </xf>
    <xf numFmtId="0" fontId="48" fillId="5" borderId="37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/>
    </xf>
    <xf numFmtId="0" fontId="48" fillId="5" borderId="38" xfId="0" applyFont="1" applyFill="1" applyBorder="1" applyAlignment="1">
      <alignment horizontal="center" vertical="center"/>
    </xf>
    <xf numFmtId="0" fontId="48" fillId="5" borderId="39" xfId="0" applyFont="1" applyFill="1" applyBorder="1" applyAlignment="1">
      <alignment horizontal="center" vertical="center"/>
    </xf>
    <xf numFmtId="0" fontId="48" fillId="5" borderId="40" xfId="0" applyFont="1" applyFill="1" applyBorder="1" applyAlignment="1">
      <alignment horizontal="center" vertical="center"/>
    </xf>
    <xf numFmtId="0" fontId="48" fillId="5" borderId="41" xfId="0" applyFont="1" applyFill="1" applyBorder="1" applyAlignment="1">
      <alignment horizontal="center" vertical="center"/>
    </xf>
    <xf numFmtId="0" fontId="59" fillId="7" borderId="3" xfId="0" applyFont="1" applyFill="1" applyBorder="1" applyAlignment="1" applyProtection="1">
      <alignment horizontal="center" shrinkToFit="1"/>
      <protection locked="0"/>
    </xf>
    <xf numFmtId="0" fontId="59" fillId="7" borderId="4" xfId="0" applyFont="1" applyFill="1" applyBorder="1" applyAlignment="1" applyProtection="1">
      <alignment horizontal="center" shrinkToFit="1"/>
      <protection locked="0"/>
    </xf>
    <xf numFmtId="0" fontId="59" fillId="7" borderId="5" xfId="0" applyFont="1" applyFill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38" fillId="5" borderId="27" xfId="0" applyFont="1" applyFill="1" applyBorder="1" applyAlignment="1">
      <alignment horizontal="center" vertical="center"/>
    </xf>
    <xf numFmtId="0" fontId="38" fillId="5" borderId="28" xfId="0" applyFont="1" applyFill="1" applyBorder="1" applyAlignment="1">
      <alignment horizontal="center" vertical="center"/>
    </xf>
    <xf numFmtId="0" fontId="38" fillId="5" borderId="29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/>
    </xf>
    <xf numFmtId="0" fontId="38" fillId="5" borderId="33" xfId="0" applyFont="1" applyFill="1" applyBorder="1" applyAlignment="1">
      <alignment horizontal="center" vertical="center"/>
    </xf>
    <xf numFmtId="0" fontId="48" fillId="5" borderId="34" xfId="0" applyFont="1" applyFill="1" applyBorder="1" applyAlignment="1">
      <alignment horizontal="right" vertical="center" wrapText="1"/>
    </xf>
    <xf numFmtId="0" fontId="48" fillId="5" borderId="35" xfId="0" applyFont="1" applyFill="1" applyBorder="1" applyAlignment="1">
      <alignment horizontal="right" vertical="center"/>
    </xf>
    <xf numFmtId="0" fontId="48" fillId="5" borderId="36" xfId="0" applyFont="1" applyFill="1" applyBorder="1" applyAlignment="1">
      <alignment horizontal="right" vertical="center"/>
    </xf>
    <xf numFmtId="0" fontId="48" fillId="5" borderId="37" xfId="0" applyFont="1" applyFill="1" applyBorder="1" applyAlignment="1">
      <alignment horizontal="right" vertical="center"/>
    </xf>
    <xf numFmtId="0" fontId="48" fillId="5" borderId="0" xfId="0" applyFont="1" applyFill="1" applyBorder="1" applyAlignment="1">
      <alignment horizontal="right" vertical="center"/>
    </xf>
    <xf numFmtId="0" fontId="48" fillId="5" borderId="38" xfId="0" applyFont="1" applyFill="1" applyBorder="1" applyAlignment="1">
      <alignment horizontal="right" vertical="center"/>
    </xf>
    <xf numFmtId="0" fontId="48" fillId="5" borderId="39" xfId="0" applyFont="1" applyFill="1" applyBorder="1" applyAlignment="1">
      <alignment horizontal="right" vertical="center"/>
    </xf>
    <xf numFmtId="0" fontId="48" fillId="5" borderId="40" xfId="0" applyFont="1" applyFill="1" applyBorder="1" applyAlignment="1">
      <alignment horizontal="right" vertical="center"/>
    </xf>
    <xf numFmtId="0" fontId="48" fillId="5" borderId="41" xfId="0" applyFont="1" applyFill="1" applyBorder="1" applyAlignment="1">
      <alignment horizontal="right" vertical="center"/>
    </xf>
    <xf numFmtId="0" fontId="49" fillId="5" borderId="42" xfId="0" applyFont="1" applyFill="1" applyBorder="1" applyAlignment="1">
      <alignment horizontal="center" vertical="center"/>
    </xf>
    <xf numFmtId="0" fontId="49" fillId="5" borderId="43" xfId="0" applyFont="1" applyFill="1" applyBorder="1" applyAlignment="1">
      <alignment horizontal="center" vertical="center"/>
    </xf>
    <xf numFmtId="0" fontId="49" fillId="5" borderId="44" xfId="0" applyFont="1" applyFill="1" applyBorder="1" applyAlignment="1">
      <alignment horizontal="center" vertical="center"/>
    </xf>
    <xf numFmtId="0" fontId="51" fillId="5" borderId="42" xfId="0" applyFont="1" applyFill="1" applyBorder="1" applyAlignment="1">
      <alignment horizontal="left"/>
    </xf>
    <xf numFmtId="0" fontId="51" fillId="5" borderId="43" xfId="0" applyFont="1" applyFill="1" applyBorder="1" applyAlignment="1">
      <alignment horizontal="left"/>
    </xf>
    <xf numFmtId="0" fontId="51" fillId="5" borderId="4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w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13" Type="http://schemas.openxmlformats.org/officeDocument/2006/relationships/image" Target="../media/image21.jpeg"/><Relationship Id="rId18" Type="http://schemas.openxmlformats.org/officeDocument/2006/relationships/image" Target="../media/image26.jpeg"/><Relationship Id="rId3" Type="http://schemas.openxmlformats.org/officeDocument/2006/relationships/image" Target="../media/image11.jpeg"/><Relationship Id="rId21" Type="http://schemas.openxmlformats.org/officeDocument/2006/relationships/image" Target="../media/image29.jpeg"/><Relationship Id="rId7" Type="http://schemas.openxmlformats.org/officeDocument/2006/relationships/image" Target="../media/image15.jpeg"/><Relationship Id="rId12" Type="http://schemas.openxmlformats.org/officeDocument/2006/relationships/image" Target="../media/image20.jpeg"/><Relationship Id="rId17" Type="http://schemas.openxmlformats.org/officeDocument/2006/relationships/image" Target="../media/image25.jpeg"/><Relationship Id="rId25" Type="http://schemas.openxmlformats.org/officeDocument/2006/relationships/image" Target="../media/image33.png"/><Relationship Id="rId2" Type="http://schemas.openxmlformats.org/officeDocument/2006/relationships/image" Target="../media/image10.png"/><Relationship Id="rId16" Type="http://schemas.openxmlformats.org/officeDocument/2006/relationships/image" Target="../media/image24.jpeg"/><Relationship Id="rId20" Type="http://schemas.openxmlformats.org/officeDocument/2006/relationships/image" Target="../media/image28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11" Type="http://schemas.openxmlformats.org/officeDocument/2006/relationships/image" Target="../media/image19.png"/><Relationship Id="rId24" Type="http://schemas.openxmlformats.org/officeDocument/2006/relationships/image" Target="../media/image32.png"/><Relationship Id="rId5" Type="http://schemas.openxmlformats.org/officeDocument/2006/relationships/image" Target="../media/image13.jpeg"/><Relationship Id="rId15" Type="http://schemas.openxmlformats.org/officeDocument/2006/relationships/image" Target="../media/image23.jpeg"/><Relationship Id="rId23" Type="http://schemas.openxmlformats.org/officeDocument/2006/relationships/image" Target="../media/image31.png"/><Relationship Id="rId10" Type="http://schemas.openxmlformats.org/officeDocument/2006/relationships/image" Target="../media/image18.png"/><Relationship Id="rId19" Type="http://schemas.openxmlformats.org/officeDocument/2006/relationships/image" Target="../media/image27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Relationship Id="rId14" Type="http://schemas.openxmlformats.org/officeDocument/2006/relationships/image" Target="../media/image22.jpeg"/><Relationship Id="rId22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80</xdr:row>
      <xdr:rowOff>1</xdr:rowOff>
    </xdr:from>
    <xdr:to>
      <xdr:col>3</xdr:col>
      <xdr:colOff>38101</xdr:colOff>
      <xdr:row>86</xdr:row>
      <xdr:rowOff>128315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8605501"/>
          <a:ext cx="1206500" cy="12459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89</xdr:row>
      <xdr:rowOff>63500</xdr:rowOff>
    </xdr:from>
    <xdr:to>
      <xdr:col>2</xdr:col>
      <xdr:colOff>152400</xdr:colOff>
      <xdr:row>95</xdr:row>
      <xdr:rowOff>82636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320000"/>
          <a:ext cx="1117600" cy="11367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12701</xdr:colOff>
      <xdr:row>97</xdr:row>
      <xdr:rowOff>76201</xdr:rowOff>
    </xdr:from>
    <xdr:to>
      <xdr:col>2</xdr:col>
      <xdr:colOff>139701</xdr:colOff>
      <xdr:row>103</xdr:row>
      <xdr:rowOff>73596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01" y="21805901"/>
          <a:ext cx="1092200" cy="1114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105</xdr:row>
      <xdr:rowOff>38100</xdr:rowOff>
    </xdr:from>
    <xdr:to>
      <xdr:col>3</xdr:col>
      <xdr:colOff>12701</xdr:colOff>
      <xdr:row>111</xdr:row>
      <xdr:rowOff>91540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" y="23241000"/>
          <a:ext cx="1181100" cy="1171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143933</xdr:rowOff>
    </xdr:from>
    <xdr:to>
      <xdr:col>0</xdr:col>
      <xdr:colOff>694266</xdr:colOff>
      <xdr:row>1</xdr:row>
      <xdr:rowOff>569179</xdr:rowOff>
    </xdr:to>
    <xdr:pic>
      <xdr:nvPicPr>
        <xdr:cNvPr id="6" name="Image 5" descr="Attentio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43933"/>
          <a:ext cx="694266" cy="696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180974</xdr:colOff>
      <xdr:row>41</xdr:row>
      <xdr:rowOff>171450</xdr:rowOff>
    </xdr:from>
    <xdr:to>
      <xdr:col>7</xdr:col>
      <xdr:colOff>131699</xdr:colOff>
      <xdr:row>45</xdr:row>
      <xdr:rowOff>85387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4" y="7877175"/>
          <a:ext cx="1008000" cy="68546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128298</xdr:colOff>
      <xdr:row>32</xdr:row>
      <xdr:rowOff>161925</xdr:rowOff>
    </xdr:from>
    <xdr:to>
      <xdr:col>15</xdr:col>
      <xdr:colOff>122174</xdr:colOff>
      <xdr:row>35</xdr:row>
      <xdr:rowOff>94912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05573" y="6353175"/>
          <a:ext cx="755876" cy="514012"/>
        </a:xfrm>
        <a:prstGeom prst="rect">
          <a:avLst/>
        </a:prstGeom>
        <a:noFill/>
      </xdr:spPr>
    </xdr:pic>
    <xdr:clientData/>
  </xdr:twoCellAnchor>
  <xdr:twoCellAnchor>
    <xdr:from>
      <xdr:col>9</xdr:col>
      <xdr:colOff>581025</xdr:colOff>
      <xdr:row>5</xdr:row>
      <xdr:rowOff>123825</xdr:rowOff>
    </xdr:from>
    <xdr:to>
      <xdr:col>11</xdr:col>
      <xdr:colOff>714375</xdr:colOff>
      <xdr:row>11</xdr:row>
      <xdr:rowOff>81448</xdr:rowOff>
    </xdr:to>
    <xdr:grpSp>
      <xdr:nvGrpSpPr>
        <xdr:cNvPr id="9" name="Groupe 8"/>
        <xdr:cNvGrpSpPr/>
      </xdr:nvGrpSpPr>
      <xdr:grpSpPr>
        <a:xfrm>
          <a:off x="6721475" y="1120775"/>
          <a:ext cx="1733550" cy="1075223"/>
          <a:chOff x="6429375" y="1162050"/>
          <a:chExt cx="1657350" cy="1119673"/>
        </a:xfrm>
      </xdr:grpSpPr>
      <xdr:pic>
        <xdr:nvPicPr>
          <xdr:cNvPr id="4097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429375" y="1162050"/>
            <a:ext cx="571500" cy="111967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4098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7315200" y="1447800"/>
            <a:ext cx="771525" cy="7715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 editAs="oneCell">
    <xdr:from>
      <xdr:col>16</xdr:col>
      <xdr:colOff>1580</xdr:colOff>
      <xdr:row>32</xdr:row>
      <xdr:rowOff>133349</xdr:rowOff>
    </xdr:from>
    <xdr:to>
      <xdr:col>16</xdr:col>
      <xdr:colOff>349152</xdr:colOff>
      <xdr:row>35</xdr:row>
      <xdr:rowOff>63443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0587806" y="6520673"/>
          <a:ext cx="511119" cy="34757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468306</xdr:colOff>
      <xdr:row>30</xdr:row>
      <xdr:rowOff>180974</xdr:rowOff>
    </xdr:from>
    <xdr:to>
      <xdr:col>5</xdr:col>
      <xdr:colOff>53878</xdr:colOff>
      <xdr:row>33</xdr:row>
      <xdr:rowOff>120593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200000">
          <a:off x="2891607" y="6187298"/>
          <a:ext cx="511119" cy="34757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</xdr:colOff>
      <xdr:row>5</xdr:row>
      <xdr:rowOff>142875</xdr:rowOff>
    </xdr:from>
    <xdr:to>
      <xdr:col>2</xdr:col>
      <xdr:colOff>1581150</xdr:colOff>
      <xdr:row>19</xdr:row>
      <xdr:rowOff>84366</xdr:rowOff>
    </xdr:to>
    <xdr:pic>
      <xdr:nvPicPr>
        <xdr:cNvPr id="2" name="Image 1" descr="Ebavureus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099" y="523875"/>
          <a:ext cx="1352551" cy="2608491"/>
        </a:xfrm>
        <a:prstGeom prst="rect">
          <a:avLst/>
        </a:prstGeom>
      </xdr:spPr>
    </xdr:pic>
    <xdr:clientData/>
  </xdr:twoCellAnchor>
  <xdr:twoCellAnchor editAs="oneCell">
    <xdr:from>
      <xdr:col>2</xdr:col>
      <xdr:colOff>26174</xdr:colOff>
      <xdr:row>91</xdr:row>
      <xdr:rowOff>7125</xdr:rowOff>
    </xdr:from>
    <xdr:to>
      <xdr:col>2</xdr:col>
      <xdr:colOff>1756815</xdr:colOff>
      <xdr:row>99</xdr:row>
      <xdr:rowOff>38100</xdr:rowOff>
    </xdr:to>
    <xdr:pic>
      <xdr:nvPicPr>
        <xdr:cNvPr id="3" name="Image 2" descr="Epauleuse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8674" y="17152125"/>
          <a:ext cx="1730641" cy="1554975"/>
        </a:xfrm>
        <a:prstGeom prst="rect">
          <a:avLst/>
        </a:prstGeom>
      </xdr:spPr>
    </xdr:pic>
    <xdr:clientData/>
  </xdr:twoCellAnchor>
  <xdr:twoCellAnchor editAs="oneCell">
    <xdr:from>
      <xdr:col>11</xdr:col>
      <xdr:colOff>164250</xdr:colOff>
      <xdr:row>5</xdr:row>
      <xdr:rowOff>30901</xdr:rowOff>
    </xdr:from>
    <xdr:to>
      <xdr:col>11</xdr:col>
      <xdr:colOff>1485900</xdr:colOff>
      <xdr:row>19</xdr:row>
      <xdr:rowOff>130260</xdr:rowOff>
    </xdr:to>
    <xdr:pic>
      <xdr:nvPicPr>
        <xdr:cNvPr id="5" name="Image 4" descr="Fraiseuse ALU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89225" y="792901"/>
          <a:ext cx="1321650" cy="27663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171374</xdr:colOff>
      <xdr:row>5</xdr:row>
      <xdr:rowOff>66601</xdr:rowOff>
    </xdr:from>
    <xdr:to>
      <xdr:col>5</xdr:col>
      <xdr:colOff>1596413</xdr:colOff>
      <xdr:row>19</xdr:row>
      <xdr:rowOff>66675</xdr:rowOff>
    </xdr:to>
    <xdr:pic>
      <xdr:nvPicPr>
        <xdr:cNvPr id="6" name="Image 5" descr="Fraiseuse PVC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724199" y="447601"/>
          <a:ext cx="1615539" cy="2667074"/>
        </a:xfrm>
        <a:prstGeom prst="rect">
          <a:avLst/>
        </a:prstGeom>
      </xdr:spPr>
    </xdr:pic>
    <xdr:clientData/>
  </xdr:twoCellAnchor>
  <xdr:twoCellAnchor editAs="oneCell">
    <xdr:from>
      <xdr:col>7</xdr:col>
      <xdr:colOff>111825</xdr:colOff>
      <xdr:row>5</xdr:row>
      <xdr:rowOff>64200</xdr:rowOff>
    </xdr:from>
    <xdr:to>
      <xdr:col>8</xdr:col>
      <xdr:colOff>1713727</xdr:colOff>
      <xdr:row>19</xdr:row>
      <xdr:rowOff>76200</xdr:rowOff>
    </xdr:to>
    <xdr:pic>
      <xdr:nvPicPr>
        <xdr:cNvPr id="7" name="Image 6" descr="Perçeuse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55475" y="826200"/>
          <a:ext cx="1792402" cy="267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109424</xdr:colOff>
      <xdr:row>36</xdr:row>
      <xdr:rowOff>99900</xdr:rowOff>
    </xdr:from>
    <xdr:to>
      <xdr:col>11</xdr:col>
      <xdr:colOff>1780913</xdr:colOff>
      <xdr:row>42</xdr:row>
      <xdr:rowOff>76200</xdr:rowOff>
    </xdr:to>
    <xdr:pic>
      <xdr:nvPicPr>
        <xdr:cNvPr id="8" name="Image 7" descr="Perfopack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434399" y="6767400"/>
          <a:ext cx="1671489" cy="11193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40349</xdr:colOff>
      <xdr:row>36</xdr:row>
      <xdr:rowOff>107024</xdr:rowOff>
    </xdr:from>
    <xdr:to>
      <xdr:col>14</xdr:col>
      <xdr:colOff>1786542</xdr:colOff>
      <xdr:row>42</xdr:row>
      <xdr:rowOff>133349</xdr:rowOff>
    </xdr:to>
    <xdr:pic>
      <xdr:nvPicPr>
        <xdr:cNvPr id="9" name="Image 8" descr="Soudeuse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156149" y="6774524"/>
          <a:ext cx="1746193" cy="1169325"/>
        </a:xfrm>
        <a:prstGeom prst="rect">
          <a:avLst/>
        </a:prstGeom>
      </xdr:spPr>
    </xdr:pic>
    <xdr:clientData/>
  </xdr:twoCellAnchor>
  <xdr:twoCellAnchor editAs="oneCell">
    <xdr:from>
      <xdr:col>2</xdr:col>
      <xdr:colOff>73650</xdr:colOff>
      <xdr:row>32</xdr:row>
      <xdr:rowOff>121274</xdr:rowOff>
    </xdr:from>
    <xdr:to>
      <xdr:col>2</xdr:col>
      <xdr:colOff>1751392</xdr:colOff>
      <xdr:row>45</xdr:row>
      <xdr:rowOff>152399</xdr:rowOff>
    </xdr:to>
    <xdr:pic>
      <xdr:nvPicPr>
        <xdr:cNvPr id="11" name="Image 10" descr="T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26150" y="6026774"/>
          <a:ext cx="1677742" cy="2507625"/>
        </a:xfrm>
        <a:prstGeom prst="rect">
          <a:avLst/>
        </a:prstGeom>
      </xdr:spPr>
    </xdr:pic>
    <xdr:clientData/>
  </xdr:twoCellAnchor>
  <xdr:twoCellAnchor editAs="oneCell">
    <xdr:from>
      <xdr:col>13</xdr:col>
      <xdr:colOff>80775</xdr:colOff>
      <xdr:row>5</xdr:row>
      <xdr:rowOff>52200</xdr:rowOff>
    </xdr:from>
    <xdr:to>
      <xdr:col>14</xdr:col>
      <xdr:colOff>1703451</xdr:colOff>
      <xdr:row>19</xdr:row>
      <xdr:rowOff>95250</xdr:rowOff>
    </xdr:to>
    <xdr:pic>
      <xdr:nvPicPr>
        <xdr:cNvPr id="12" name="Image 11" descr="Tronç parclose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006075" y="814200"/>
          <a:ext cx="1813176" cy="271005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32</xdr:row>
      <xdr:rowOff>28575</xdr:rowOff>
    </xdr:from>
    <xdr:to>
      <xdr:col>5</xdr:col>
      <xdr:colOff>1657350</xdr:colOff>
      <xdr:row>46</xdr:row>
      <xdr:rowOff>153047</xdr:rowOff>
    </xdr:to>
    <xdr:pic>
      <xdr:nvPicPr>
        <xdr:cNvPr id="19" name="Image 18" descr="Panda 400.bmp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57625" y="5934075"/>
          <a:ext cx="1543050" cy="2791472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32</xdr:row>
      <xdr:rowOff>85725</xdr:rowOff>
    </xdr:from>
    <xdr:to>
      <xdr:col>8</xdr:col>
      <xdr:colOff>1710277</xdr:colOff>
      <xdr:row>46</xdr:row>
      <xdr:rowOff>19050</xdr:rowOff>
    </xdr:to>
    <xdr:pic>
      <xdr:nvPicPr>
        <xdr:cNvPr id="21" name="Image 20" descr="mistral26a.bmp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600825" y="5991225"/>
          <a:ext cx="1643602" cy="2600325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5</xdr:row>
      <xdr:rowOff>95250</xdr:rowOff>
    </xdr:from>
    <xdr:to>
      <xdr:col>17</xdr:col>
      <xdr:colOff>1523999</xdr:colOff>
      <xdr:row>19</xdr:row>
      <xdr:rowOff>38301</xdr:rowOff>
    </xdr:to>
    <xdr:pic>
      <xdr:nvPicPr>
        <xdr:cNvPr id="27" name="Image 26" descr="ROTOLIME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963775" y="857250"/>
          <a:ext cx="1466849" cy="2610051"/>
        </a:xfrm>
        <a:prstGeom prst="rect">
          <a:avLst/>
        </a:prstGeom>
      </xdr:spPr>
    </xdr:pic>
    <xdr:clientData/>
  </xdr:twoCellAnchor>
  <xdr:twoCellAnchor editAs="oneCell">
    <xdr:from>
      <xdr:col>7</xdr:col>
      <xdr:colOff>114299</xdr:colOff>
      <xdr:row>65</xdr:row>
      <xdr:rowOff>47626</xdr:rowOff>
    </xdr:from>
    <xdr:to>
      <xdr:col>8</xdr:col>
      <xdr:colOff>1726864</xdr:colOff>
      <xdr:row>75</xdr:row>
      <xdr:rowOff>0</xdr:rowOff>
    </xdr:to>
    <xdr:pic>
      <xdr:nvPicPr>
        <xdr:cNvPr id="34" name="Image 33" descr="Perceuse à verre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457949" y="12239626"/>
          <a:ext cx="1803065" cy="185737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</xdr:colOff>
      <xdr:row>64</xdr:row>
      <xdr:rowOff>47625</xdr:rowOff>
    </xdr:from>
    <xdr:to>
      <xdr:col>5</xdr:col>
      <xdr:colOff>1784516</xdr:colOff>
      <xdr:row>73</xdr:row>
      <xdr:rowOff>161925</xdr:rowOff>
    </xdr:to>
    <xdr:pic>
      <xdr:nvPicPr>
        <xdr:cNvPr id="40" name="Image 39" descr="Façonneuse BOHL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619499" y="12049125"/>
          <a:ext cx="1908342" cy="193357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</xdr:colOff>
      <xdr:row>63</xdr:row>
      <xdr:rowOff>66675</xdr:rowOff>
    </xdr:from>
    <xdr:to>
      <xdr:col>11</xdr:col>
      <xdr:colOff>1724024</xdr:colOff>
      <xdr:row>77</xdr:row>
      <xdr:rowOff>44408</xdr:rowOff>
    </xdr:to>
    <xdr:pic>
      <xdr:nvPicPr>
        <xdr:cNvPr id="46" name="Image 45" descr="Sableuse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229724" y="11877675"/>
          <a:ext cx="1819275" cy="2749508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93</xdr:row>
      <xdr:rowOff>9525</xdr:rowOff>
    </xdr:from>
    <xdr:to>
      <xdr:col>5</xdr:col>
      <xdr:colOff>1710429</xdr:colOff>
      <xdr:row>100</xdr:row>
      <xdr:rowOff>19050</xdr:rowOff>
    </xdr:to>
    <xdr:pic>
      <xdr:nvPicPr>
        <xdr:cNvPr id="24" name="Image 23" descr="Kristal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724275" y="17640300"/>
          <a:ext cx="1729479" cy="134302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90</xdr:row>
      <xdr:rowOff>113831</xdr:rowOff>
    </xdr:from>
    <xdr:to>
      <xdr:col>8</xdr:col>
      <xdr:colOff>1752600</xdr:colOff>
      <xdr:row>101</xdr:row>
      <xdr:rowOff>169224</xdr:rowOff>
    </xdr:to>
    <xdr:pic>
      <xdr:nvPicPr>
        <xdr:cNvPr id="25" name="Image 24" descr="Perceuse à DISQU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410325" y="17068331"/>
          <a:ext cx="1876425" cy="2255668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47626</xdr:colOff>
      <xdr:row>33</xdr:row>
      <xdr:rowOff>76201</xdr:rowOff>
    </xdr:from>
    <xdr:to>
      <xdr:col>17</xdr:col>
      <xdr:colOff>1778080</xdr:colOff>
      <xdr:row>45</xdr:row>
      <xdr:rowOff>47625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1" y="6362701"/>
          <a:ext cx="1730454" cy="225742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65</xdr:row>
      <xdr:rowOff>76200</xdr:rowOff>
    </xdr:from>
    <xdr:to>
      <xdr:col>2</xdr:col>
      <xdr:colOff>1790700</xdr:colOff>
      <xdr:row>70</xdr:row>
      <xdr:rowOff>116379</xdr:rowOff>
    </xdr:to>
    <xdr:pic>
      <xdr:nvPicPr>
        <xdr:cNvPr id="33" name="Image 32" descr="Rectiligne BAUDIN.jpe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7500" t="15937" r="5547" b="18750"/>
        <a:stretch>
          <a:fillRect/>
        </a:stretch>
      </xdr:blipFill>
      <xdr:spPr>
        <a:xfrm>
          <a:off x="981076" y="12268200"/>
          <a:ext cx="1762124" cy="99267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117</xdr:row>
      <xdr:rowOff>47625</xdr:rowOff>
    </xdr:from>
    <xdr:to>
      <xdr:col>2</xdr:col>
      <xdr:colOff>1762125</xdr:colOff>
      <xdr:row>125</xdr:row>
      <xdr:rowOff>152400</xdr:rowOff>
    </xdr:to>
    <xdr:pic>
      <xdr:nvPicPr>
        <xdr:cNvPr id="26" name="Image 25" descr="Four fusing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09650" y="22355175"/>
          <a:ext cx="1704975" cy="162877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117</xdr:row>
      <xdr:rowOff>19050</xdr:rowOff>
    </xdr:from>
    <xdr:to>
      <xdr:col>5</xdr:col>
      <xdr:colOff>1725930</xdr:colOff>
      <xdr:row>126</xdr:row>
      <xdr:rowOff>133350</xdr:rowOff>
    </xdr:to>
    <xdr:pic>
      <xdr:nvPicPr>
        <xdr:cNvPr id="30" name="Image 29" descr="Carrelette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629025" y="22326600"/>
          <a:ext cx="1840230" cy="182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0</xdr:rowOff>
    </xdr:from>
    <xdr:to>
      <xdr:col>23</xdr:col>
      <xdr:colOff>86056</xdr:colOff>
      <xdr:row>100</xdr:row>
      <xdr:rowOff>171781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8268950" y="17459325"/>
          <a:ext cx="2372056" cy="237205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76200</xdr:rowOff>
    </xdr:from>
    <xdr:to>
      <xdr:col>22</xdr:col>
      <xdr:colOff>743267</xdr:colOff>
      <xdr:row>100</xdr:row>
      <xdr:rowOff>143192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7489150" y="17535525"/>
          <a:ext cx="2267267" cy="226726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88</xdr:row>
      <xdr:rowOff>238125</xdr:rowOff>
    </xdr:from>
    <xdr:to>
      <xdr:col>23</xdr:col>
      <xdr:colOff>76530</xdr:colOff>
      <xdr:row>100</xdr:row>
      <xdr:rowOff>159080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1326475" y="17430750"/>
          <a:ext cx="2362530" cy="2362530"/>
        </a:xfrm>
        <a:prstGeom prst="rect">
          <a:avLst/>
        </a:prstGeom>
      </xdr:spPr>
    </xdr:pic>
    <xdr:clientData/>
  </xdr:twoCellAnchor>
  <xdr:twoCellAnchor>
    <xdr:from>
      <xdr:col>8</xdr:col>
      <xdr:colOff>88900</xdr:colOff>
      <xdr:row>0</xdr:row>
      <xdr:rowOff>0</xdr:rowOff>
    </xdr:from>
    <xdr:to>
      <xdr:col>14</xdr:col>
      <xdr:colOff>82550</xdr:colOff>
      <xdr:row>2</xdr:row>
      <xdr:rowOff>139700</xdr:rowOff>
    </xdr:to>
    <xdr:sp macro="" textlink="">
      <xdr:nvSpPr>
        <xdr:cNvPr id="53" name="ZoneTexte 52"/>
        <xdr:cNvSpPr txBox="1"/>
      </xdr:nvSpPr>
      <xdr:spPr>
        <a:xfrm>
          <a:off x="6813550" y="0"/>
          <a:ext cx="57594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 i="1">
              <a:solidFill>
                <a:srgbClr val="FF0000"/>
              </a:solidFill>
            </a:rPr>
            <a:t>Alimentation électrique = risque électrique		Vérin = risque d'écrasement</a:t>
          </a:r>
        </a:p>
        <a:p>
          <a:r>
            <a:rPr lang="fr-FR" sz="1100" b="1" i="1">
              <a:solidFill>
                <a:srgbClr val="FF0000"/>
              </a:solidFill>
            </a:rPr>
            <a:t>Outils tranchant accessible </a:t>
          </a:r>
          <a:r>
            <a:rPr lang="fr-FR" sz="1100" b="1" i="1">
              <a:solidFill>
                <a:srgbClr val="FF0000"/>
              </a:solidFill>
              <a:latin typeface="+mn-lt"/>
              <a:ea typeface="+mn-ea"/>
              <a:cs typeface="+mn-cs"/>
            </a:rPr>
            <a:t>= risque de coupure		Lubrifiant = Risque de glissade</a:t>
          </a:r>
          <a:endParaRPr lang="fr-FR" sz="1100" b="1" i="1">
            <a:solidFill>
              <a:srgbClr val="FF0000"/>
            </a:solidFill>
          </a:endParaRPr>
        </a:p>
        <a:p>
          <a:r>
            <a:rPr lang="fr-FR" sz="1100" b="1" i="1">
              <a:solidFill>
                <a:srgbClr val="FF0000"/>
              </a:solidFill>
            </a:rPr>
            <a:t>Projection de copeaux = risque blessure autrui</a:t>
          </a:r>
        </a:p>
      </xdr:txBody>
    </xdr:sp>
    <xdr:clientData/>
  </xdr:twoCellAnchor>
  <xdr:twoCellAnchor>
    <xdr:from>
      <xdr:col>9</xdr:col>
      <xdr:colOff>0</xdr:colOff>
      <xdr:row>59</xdr:row>
      <xdr:rowOff>0</xdr:rowOff>
    </xdr:from>
    <xdr:to>
      <xdr:col>14</xdr:col>
      <xdr:colOff>438150</xdr:colOff>
      <xdr:row>62</xdr:row>
      <xdr:rowOff>44450</xdr:rowOff>
    </xdr:to>
    <xdr:sp macro="" textlink="">
      <xdr:nvSpPr>
        <xdr:cNvPr id="54" name="ZoneTexte 53"/>
        <xdr:cNvSpPr txBox="1"/>
      </xdr:nvSpPr>
      <xdr:spPr>
        <a:xfrm>
          <a:off x="8648700" y="11004550"/>
          <a:ext cx="42799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 i="1">
              <a:solidFill>
                <a:srgbClr val="FF0000"/>
              </a:solidFill>
            </a:rPr>
            <a:t>Alimentation électrique = risque électrique</a:t>
          </a:r>
        </a:p>
        <a:p>
          <a:r>
            <a:rPr lang="fr-FR" sz="1100" b="1" i="1">
              <a:solidFill>
                <a:srgbClr val="FF0000"/>
              </a:solidFill>
            </a:rPr>
            <a:t>Outils tranchant accessible </a:t>
          </a:r>
          <a:r>
            <a:rPr lang="fr-FR" sz="1100" b="1" i="1">
              <a:solidFill>
                <a:srgbClr val="FF0000"/>
              </a:solidFill>
              <a:latin typeface="+mn-lt"/>
              <a:ea typeface="+mn-ea"/>
              <a:cs typeface="+mn-cs"/>
            </a:rPr>
            <a:t>= risque de coupure</a:t>
          </a:r>
          <a:endParaRPr lang="fr-FR" sz="1100" b="1" i="1">
            <a:solidFill>
              <a:srgbClr val="FF0000"/>
            </a:solidFill>
          </a:endParaRPr>
        </a:p>
        <a:p>
          <a:r>
            <a:rPr lang="fr-FR" sz="1100" b="1" i="1">
              <a:solidFill>
                <a:srgbClr val="FF0000"/>
              </a:solidFill>
            </a:rPr>
            <a:t>Projection de copeaux = risque blessure autrui</a:t>
          </a:r>
        </a:p>
      </xdr:txBody>
    </xdr:sp>
    <xdr:clientData/>
  </xdr:twoCellAnchor>
  <xdr:twoCellAnchor>
    <xdr:from>
      <xdr:col>0</xdr:col>
      <xdr:colOff>0</xdr:colOff>
      <xdr:row>0</xdr:row>
      <xdr:rowOff>25400</xdr:rowOff>
    </xdr:from>
    <xdr:to>
      <xdr:col>2</xdr:col>
      <xdr:colOff>158750</xdr:colOff>
      <xdr:row>3</xdr:row>
      <xdr:rowOff>50800</xdr:rowOff>
    </xdr:to>
    <xdr:sp macro="" textlink="">
      <xdr:nvSpPr>
        <xdr:cNvPr id="55" name="Bulle ronde 54"/>
        <xdr:cNvSpPr/>
      </xdr:nvSpPr>
      <xdr:spPr>
        <a:xfrm>
          <a:off x="0" y="25400"/>
          <a:ext cx="1117600" cy="704850"/>
        </a:xfrm>
        <a:prstGeom prst="wedgeEllipseCallout">
          <a:avLst>
            <a:gd name="adj1" fmla="val 64963"/>
            <a:gd name="adj2" fmla="val 2785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000" b="1"/>
            <a:t>Voir videos sur youtube</a:t>
          </a:r>
        </a:p>
      </xdr:txBody>
    </xdr:sp>
    <xdr:clientData/>
  </xdr:twoCellAnchor>
  <xdr:twoCellAnchor editAs="oneCell">
    <xdr:from>
      <xdr:col>11</xdr:col>
      <xdr:colOff>260350</xdr:colOff>
      <xdr:row>90</xdr:row>
      <xdr:rowOff>57150</xdr:rowOff>
    </xdr:from>
    <xdr:to>
      <xdr:col>11</xdr:col>
      <xdr:colOff>1422400</xdr:colOff>
      <xdr:row>103</xdr:row>
      <xdr:rowOff>158750</xdr:rowOff>
    </xdr:to>
    <xdr:pic>
      <xdr:nvPicPr>
        <xdr:cNvPr id="56" name="Image 55" descr="Fraiseuse.bmp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67900" y="16929100"/>
          <a:ext cx="1162050" cy="2609850"/>
        </a:xfrm>
        <a:prstGeom prst="rect">
          <a:avLst/>
        </a:prstGeom>
      </xdr:spPr>
    </xdr:pic>
    <xdr:clientData/>
  </xdr:twoCellAnchor>
  <xdr:twoCellAnchor>
    <xdr:from>
      <xdr:col>11</xdr:col>
      <xdr:colOff>120650</xdr:colOff>
      <xdr:row>89</xdr:row>
      <xdr:rowOff>57150</xdr:rowOff>
    </xdr:from>
    <xdr:to>
      <xdr:col>11</xdr:col>
      <xdr:colOff>1676400</xdr:colOff>
      <xdr:row>90</xdr:row>
      <xdr:rowOff>133350</xdr:rowOff>
    </xdr:to>
    <xdr:sp macro="" textlink="">
      <xdr:nvSpPr>
        <xdr:cNvPr id="57" name="ZoneTexte 56"/>
        <xdr:cNvSpPr txBox="1"/>
      </xdr:nvSpPr>
      <xdr:spPr>
        <a:xfrm>
          <a:off x="9728200" y="16744950"/>
          <a:ext cx="1555750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r-FR" sz="1400" b="1"/>
            <a:t>FRAISEUSE ALU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44</xdr:row>
      <xdr:rowOff>171450</xdr:rowOff>
    </xdr:from>
    <xdr:to>
      <xdr:col>6</xdr:col>
      <xdr:colOff>704850</xdr:colOff>
      <xdr:row>49</xdr:row>
      <xdr:rowOff>5765</xdr:rowOff>
    </xdr:to>
    <xdr:pic>
      <xdr:nvPicPr>
        <xdr:cNvPr id="7" name="Image 6" descr="signature slyv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5" y="9239250"/>
          <a:ext cx="1228725" cy="78681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10</xdr:row>
      <xdr:rowOff>47625</xdr:rowOff>
    </xdr:from>
    <xdr:to>
      <xdr:col>7</xdr:col>
      <xdr:colOff>714375</xdr:colOff>
      <xdr:row>16</xdr:row>
      <xdr:rowOff>32117</xdr:rowOff>
    </xdr:to>
    <xdr:pic>
      <xdr:nvPicPr>
        <xdr:cNvPr id="8" name="Image 7" descr="Attention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00" y="2076450"/>
          <a:ext cx="1285875" cy="1289417"/>
        </a:xfrm>
        <a:prstGeom prst="rect">
          <a:avLst/>
        </a:prstGeom>
      </xdr:spPr>
    </xdr:pic>
    <xdr:clientData/>
  </xdr:twoCellAnchor>
  <xdr:oneCellAnchor>
    <xdr:from>
      <xdr:col>0</xdr:col>
      <xdr:colOff>75147</xdr:colOff>
      <xdr:row>0</xdr:row>
      <xdr:rowOff>3714</xdr:rowOff>
    </xdr:from>
    <xdr:ext cx="1021177" cy="1031629"/>
    <xdr:sp macro="" textlink="">
      <xdr:nvSpPr>
        <xdr:cNvPr id="4" name="Rectangle 3"/>
        <xdr:cNvSpPr/>
      </xdr:nvSpPr>
      <xdr:spPr>
        <a:xfrm>
          <a:off x="75147" y="3714"/>
          <a:ext cx="1021177" cy="1031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6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1</a:t>
          </a:r>
          <a:r>
            <a:rPr lang="fr-FR" sz="6000" b="1" cap="none" spc="50" baseline="3000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er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43"/>
  <sheetViews>
    <sheetView showGridLines="0" tabSelected="1" zoomScale="75" zoomScaleNormal="90" workbookViewId="0">
      <selection activeCell="A10" sqref="A10"/>
    </sheetView>
  </sheetViews>
  <sheetFormatPr baseColWidth="10" defaultColWidth="11.453125" defaultRowHeight="14"/>
  <cols>
    <col min="1" max="1" width="11.453125" style="1"/>
    <col min="2" max="4" width="3" style="1" customWidth="1"/>
    <col min="5" max="5" width="3.1796875" style="1" customWidth="1"/>
    <col min="6" max="6" width="1.1796875" style="1" customWidth="1"/>
    <col min="7" max="7" width="11.453125" style="1"/>
    <col min="8" max="9" width="7.54296875" style="1" customWidth="1"/>
    <col min="10" max="11" width="11.453125" style="1"/>
    <col min="12" max="12" width="3.1796875" style="1" customWidth="1"/>
    <col min="13" max="13" width="1.1796875" style="1" customWidth="1"/>
    <col min="14" max="14" width="9.453125" style="1" customWidth="1"/>
    <col min="15" max="15" width="7.54296875" style="1" customWidth="1"/>
    <col min="16" max="17" width="11.453125" style="1"/>
    <col min="18" max="18" width="5.54296875" style="1" customWidth="1"/>
    <col min="19" max="19" width="3.1796875" style="1" customWidth="1"/>
    <col min="20" max="20" width="21.81640625" style="1" customWidth="1"/>
    <col min="21" max="21" width="11.453125" style="1"/>
    <col min="22" max="22" width="3.7265625" style="1" customWidth="1"/>
    <col min="23" max="23" width="11.453125" style="1" customWidth="1"/>
    <col min="24" max="24" width="11.453125" style="1"/>
    <col min="25" max="25" width="1.1796875" style="1" customWidth="1"/>
    <col min="26" max="26" width="3.1796875" style="1" customWidth="1"/>
    <col min="27" max="27" width="5.7265625" style="1" customWidth="1"/>
    <col min="28" max="29" width="3" style="1" customWidth="1"/>
    <col min="30" max="16384" width="11.453125" style="1"/>
  </cols>
  <sheetData>
    <row r="1" spans="1:38" s="2" customFormat="1" ht="21" customHeight="1" thickBot="1">
      <c r="A1" s="126"/>
      <c r="B1" s="126"/>
      <c r="C1" s="126"/>
      <c r="D1" s="126"/>
      <c r="E1" s="126"/>
      <c r="F1" s="126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15"/>
      <c r="AC1" s="115"/>
    </row>
    <row r="2" spans="1:38" s="2" customFormat="1" ht="45" thickTop="1" thickBot="1">
      <c r="A2" s="15"/>
      <c r="B2" s="127" t="s">
        <v>67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0" t="s">
        <v>183</v>
      </c>
      <c r="S2" s="121"/>
      <c r="T2" s="121"/>
      <c r="U2" s="121"/>
      <c r="V2" s="122"/>
      <c r="W2" s="3"/>
      <c r="X2" s="123">
        <f ca="1">TODAY()</f>
        <v>45915</v>
      </c>
      <c r="Y2" s="124"/>
      <c r="Z2" s="124"/>
    </row>
    <row r="3" spans="1:38" s="2" customFormat="1" ht="12.75" customHeight="1" thickTop="1">
      <c r="A3" s="8"/>
      <c r="B3" s="4"/>
      <c r="C3" s="10" t="s">
        <v>1</v>
      </c>
      <c r="D3" s="12" t="s">
        <v>0</v>
      </c>
      <c r="E3" s="12" t="s">
        <v>2</v>
      </c>
      <c r="F3" s="12"/>
      <c r="G3" s="12"/>
      <c r="H3" s="12"/>
      <c r="I3" s="11" t="s">
        <v>13</v>
      </c>
      <c r="J3" s="12" t="s">
        <v>14</v>
      </c>
      <c r="K3" s="12" t="s">
        <v>15</v>
      </c>
      <c r="L3" s="11" t="s">
        <v>16</v>
      </c>
      <c r="M3" s="12" t="s">
        <v>17</v>
      </c>
      <c r="N3" s="12" t="s">
        <v>18</v>
      </c>
      <c r="O3" s="12" t="s">
        <v>19</v>
      </c>
      <c r="P3" s="12"/>
      <c r="Q3" s="12" t="s">
        <v>4</v>
      </c>
      <c r="R3" s="12" t="s">
        <v>5</v>
      </c>
      <c r="S3" s="12"/>
      <c r="T3" s="12"/>
      <c r="X3" s="116"/>
      <c r="Y3" s="116"/>
      <c r="Z3" s="116"/>
    </row>
    <row r="4" spans="1:38" s="2" customFormat="1" ht="12.75" customHeight="1">
      <c r="A4" s="11" t="s">
        <v>20</v>
      </c>
      <c r="B4" s="11" t="s">
        <v>21</v>
      </c>
      <c r="C4" s="11" t="s">
        <v>3</v>
      </c>
      <c r="D4" s="6"/>
      <c r="E4" s="6"/>
      <c r="F4" s="7"/>
      <c r="G4" s="7"/>
      <c r="H4" s="7"/>
      <c r="I4" s="7"/>
      <c r="W4" s="112" t="s">
        <v>180</v>
      </c>
      <c r="Z4" s="12" t="s">
        <v>12</v>
      </c>
      <c r="AA4" s="12" t="s">
        <v>11</v>
      </c>
      <c r="AB4" s="12" t="s">
        <v>10</v>
      </c>
      <c r="AC4" s="13" t="s">
        <v>9</v>
      </c>
    </row>
    <row r="5" spans="1:38" s="2" customFormat="1" ht="30.75" customHeight="1">
      <c r="A5" s="26" t="s">
        <v>66</v>
      </c>
      <c r="B5" s="11"/>
      <c r="C5" s="11"/>
      <c r="D5" s="6"/>
      <c r="E5" s="6"/>
      <c r="F5" s="7"/>
      <c r="G5" s="7"/>
      <c r="H5" s="7"/>
      <c r="I5" s="7"/>
      <c r="Z5" s="12"/>
      <c r="AA5" s="12"/>
      <c r="AB5" s="12"/>
      <c r="AC5" s="13"/>
    </row>
    <row r="6" spans="1:38" s="2" customFormat="1" ht="12.75" customHeight="1">
      <c r="A6" s="11"/>
      <c r="B6" s="11"/>
      <c r="C6" s="11"/>
      <c r="D6" s="6"/>
      <c r="E6" s="6"/>
      <c r="F6" s="7"/>
      <c r="G6" s="7"/>
      <c r="H6" s="7"/>
      <c r="I6" s="7"/>
      <c r="Z6" s="12"/>
      <c r="AA6" s="12"/>
      <c r="AB6" s="12"/>
      <c r="AC6" s="13"/>
    </row>
    <row r="7" spans="1:38" s="2" customFormat="1" ht="23.25" customHeight="1">
      <c r="A7" s="116" t="s">
        <v>6</v>
      </c>
      <c r="B7" s="116"/>
      <c r="C7" s="116"/>
      <c r="D7" s="9"/>
      <c r="E7" s="9" t="s">
        <v>64</v>
      </c>
      <c r="F7" s="9"/>
      <c r="H7" s="5"/>
      <c r="I7" s="7"/>
      <c r="T7" s="89">
        <f>O29+AK28</f>
        <v>0</v>
      </c>
      <c r="U7" s="1"/>
      <c r="V7" s="1"/>
      <c r="W7" s="1"/>
      <c r="X7" s="1"/>
      <c r="Y7" s="1"/>
      <c r="Z7" s="1"/>
      <c r="AA7" s="1"/>
      <c r="AB7" s="1"/>
      <c r="AC7" s="1"/>
    </row>
    <row r="8" spans="1:38" s="5" customFormat="1" ht="23.25" customHeight="1">
      <c r="A8" s="16" t="s">
        <v>8</v>
      </c>
      <c r="B8" s="16" t="s">
        <v>7</v>
      </c>
      <c r="D8" s="17"/>
      <c r="E8" s="14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38" s="18" customFormat="1" ht="20.25" customHeight="1">
      <c r="A9" s="19" t="s">
        <v>62</v>
      </c>
      <c r="B9" s="18" t="s">
        <v>22</v>
      </c>
      <c r="C9" s="18" t="s">
        <v>23</v>
      </c>
      <c r="N9" s="21" t="s">
        <v>63</v>
      </c>
      <c r="U9" s="19" t="s">
        <v>62</v>
      </c>
      <c r="V9" s="18" t="s">
        <v>42</v>
      </c>
      <c r="W9" s="18" t="s">
        <v>46</v>
      </c>
      <c r="AJ9" s="21" t="s">
        <v>63</v>
      </c>
    </row>
    <row r="10" spans="1:38" s="18" customFormat="1" ht="20.25" customHeight="1">
      <c r="A10" s="25"/>
      <c r="B10" s="18" t="s">
        <v>24</v>
      </c>
      <c r="N10" s="20"/>
      <c r="O10" s="28"/>
      <c r="U10" s="25"/>
      <c r="V10" s="18" t="s">
        <v>47</v>
      </c>
      <c r="AJ10" s="20"/>
      <c r="AK10" s="90"/>
      <c r="AL10" s="28"/>
    </row>
    <row r="11" spans="1:38" s="18" customFormat="1" ht="20.25" customHeight="1">
      <c r="A11" s="25"/>
      <c r="B11" s="18" t="s">
        <v>25</v>
      </c>
      <c r="N11" s="23" t="s">
        <v>28</v>
      </c>
      <c r="O11" s="86">
        <f>IF(A11="x",2,0)</f>
        <v>0</v>
      </c>
      <c r="U11" s="25"/>
      <c r="V11" s="18" t="s">
        <v>48</v>
      </c>
      <c r="AJ11" s="20"/>
      <c r="AK11" s="90"/>
      <c r="AL11" s="28"/>
    </row>
    <row r="12" spans="1:38" s="18" customFormat="1" ht="20.25" customHeight="1">
      <c r="A12" s="25"/>
      <c r="B12" s="18" t="s">
        <v>26</v>
      </c>
      <c r="N12" s="20"/>
      <c r="O12" s="28"/>
      <c r="U12" s="25"/>
      <c r="V12" s="18" t="s">
        <v>49</v>
      </c>
      <c r="AJ12" s="23" t="s">
        <v>28</v>
      </c>
      <c r="AK12" s="86">
        <f>IF(U12="x",2,0)</f>
        <v>0</v>
      </c>
      <c r="AL12" s="28"/>
    </row>
    <row r="13" spans="1:38" s="18" customFormat="1" ht="20.25" customHeight="1">
      <c r="AK13" s="90"/>
      <c r="AL13" s="28"/>
    </row>
    <row r="14" spans="1:38" s="18" customFormat="1" ht="20.25" customHeight="1">
      <c r="A14" s="19" t="s">
        <v>62</v>
      </c>
      <c r="B14" s="18" t="s">
        <v>27</v>
      </c>
      <c r="C14" s="18" t="s">
        <v>29</v>
      </c>
      <c r="P14" s="21" t="s">
        <v>63</v>
      </c>
      <c r="U14" s="19" t="s">
        <v>62</v>
      </c>
      <c r="V14" s="18" t="s">
        <v>43</v>
      </c>
      <c r="W14" s="18" t="s">
        <v>50</v>
      </c>
      <c r="AJ14" s="21" t="s">
        <v>63</v>
      </c>
      <c r="AK14" s="90"/>
      <c r="AL14" s="28"/>
    </row>
    <row r="15" spans="1:38" s="18" customFormat="1" ht="20.25" customHeight="1">
      <c r="A15" s="25"/>
      <c r="B15" s="18" t="s">
        <v>30</v>
      </c>
      <c r="P15" s="23" t="s">
        <v>28</v>
      </c>
      <c r="Q15" s="86">
        <f>IF(A15="x",2,0)</f>
        <v>0</v>
      </c>
      <c r="U15" s="25"/>
      <c r="V15" s="18" t="s">
        <v>51</v>
      </c>
      <c r="AJ15" s="20"/>
      <c r="AK15" s="90"/>
      <c r="AL15" s="28"/>
    </row>
    <row r="16" spans="1:38" s="18" customFormat="1" ht="20.25" customHeight="1">
      <c r="A16" s="25"/>
      <c r="B16" s="18" t="s">
        <v>31</v>
      </c>
      <c r="P16" s="20"/>
      <c r="Q16" s="29"/>
      <c r="U16" s="25"/>
      <c r="V16" s="18" t="s">
        <v>52</v>
      </c>
      <c r="AJ16" s="23" t="s">
        <v>28</v>
      </c>
      <c r="AK16" s="86">
        <f>IF(U16="x",2,0)</f>
        <v>0</v>
      </c>
      <c r="AL16" s="28"/>
    </row>
    <row r="17" spans="1:38" s="18" customFormat="1" ht="20.25" customHeight="1">
      <c r="A17" s="25"/>
      <c r="B17" s="18" t="s">
        <v>32</v>
      </c>
      <c r="P17" s="20"/>
      <c r="Q17" s="28"/>
      <c r="U17" s="25"/>
      <c r="V17" s="18" t="s">
        <v>53</v>
      </c>
      <c r="AJ17" s="20"/>
      <c r="AK17" s="90"/>
      <c r="AL17" s="28"/>
    </row>
    <row r="18" spans="1:38" s="18" customFormat="1" ht="20.25" customHeight="1">
      <c r="AK18" s="90"/>
      <c r="AL18" s="28"/>
    </row>
    <row r="19" spans="1:38" s="18" customFormat="1" ht="20.25" customHeight="1">
      <c r="A19" s="19" t="s">
        <v>62</v>
      </c>
      <c r="B19" s="18" t="s">
        <v>33</v>
      </c>
      <c r="C19" s="18" t="s">
        <v>34</v>
      </c>
      <c r="Q19" s="21" t="s">
        <v>63</v>
      </c>
      <c r="U19" s="19" t="s">
        <v>62</v>
      </c>
      <c r="V19" s="18" t="s">
        <v>44</v>
      </c>
      <c r="W19" s="18" t="s">
        <v>54</v>
      </c>
      <c r="AJ19" s="21" t="s">
        <v>63</v>
      </c>
      <c r="AK19" s="90"/>
      <c r="AL19" s="28"/>
    </row>
    <row r="20" spans="1:38" s="18" customFormat="1" ht="20.25" customHeight="1">
      <c r="A20" s="25"/>
      <c r="B20" s="18" t="s">
        <v>35</v>
      </c>
      <c r="Q20" s="20"/>
      <c r="R20" s="28"/>
      <c r="U20" s="25"/>
      <c r="V20" s="18" t="s">
        <v>55</v>
      </c>
      <c r="AJ20" s="23" t="s">
        <v>28</v>
      </c>
      <c r="AK20" s="86">
        <f>IF(U20="x",2,0)</f>
        <v>0</v>
      </c>
      <c r="AL20" s="28"/>
    </row>
    <row r="21" spans="1:38" s="18" customFormat="1" ht="20.25" customHeight="1">
      <c r="A21" s="25"/>
      <c r="B21" s="18" t="s">
        <v>36</v>
      </c>
      <c r="Q21" s="20"/>
      <c r="U21" s="25"/>
      <c r="V21" s="18" t="s">
        <v>56</v>
      </c>
      <c r="AJ21" s="20"/>
      <c r="AK21" s="90"/>
      <c r="AL21" s="28"/>
    </row>
    <row r="22" spans="1:38" s="18" customFormat="1" ht="20.25" customHeight="1">
      <c r="A22" s="25"/>
      <c r="B22" s="18" t="s">
        <v>178</v>
      </c>
      <c r="Q22" s="23" t="s">
        <v>28</v>
      </c>
      <c r="R22" s="86">
        <f>IF(A22="x",2,0)</f>
        <v>0</v>
      </c>
      <c r="S22" s="24">
        <f>IF(A22="x",2,0)</f>
        <v>0</v>
      </c>
      <c r="U22" s="25"/>
      <c r="V22" s="18" t="s">
        <v>57</v>
      </c>
      <c r="AJ22" s="20"/>
      <c r="AK22" s="90"/>
      <c r="AL22" s="28"/>
    </row>
    <row r="23" spans="1:38" s="18" customFormat="1" ht="20.25" customHeight="1">
      <c r="AK23" s="90"/>
      <c r="AL23" s="28"/>
    </row>
    <row r="24" spans="1:38" s="18" customFormat="1" ht="20.25" customHeight="1">
      <c r="A24" s="19" t="s">
        <v>62</v>
      </c>
      <c r="B24" s="18" t="s">
        <v>37</v>
      </c>
      <c r="C24" s="18" t="s">
        <v>38</v>
      </c>
      <c r="U24" s="19" t="s">
        <v>62</v>
      </c>
      <c r="V24" s="18" t="s">
        <v>45</v>
      </c>
      <c r="W24" s="18" t="s">
        <v>58</v>
      </c>
      <c r="AJ24" s="21" t="s">
        <v>63</v>
      </c>
      <c r="AK24" s="90"/>
      <c r="AL24" s="28"/>
    </row>
    <row r="25" spans="1:38" s="18" customFormat="1" ht="20.25" customHeight="1">
      <c r="A25" s="25"/>
      <c r="B25" s="18" t="s">
        <v>39</v>
      </c>
      <c r="N25" s="21" t="s">
        <v>63</v>
      </c>
      <c r="U25" s="25"/>
      <c r="V25" s="18" t="s">
        <v>59</v>
      </c>
      <c r="AJ25" s="20"/>
      <c r="AK25" s="90"/>
      <c r="AL25" s="28"/>
    </row>
    <row r="26" spans="1:38" s="18" customFormat="1" ht="20.25" customHeight="1">
      <c r="A26" s="25"/>
      <c r="B26" s="18" t="s">
        <v>40</v>
      </c>
      <c r="N26" s="23" t="s">
        <v>28</v>
      </c>
      <c r="O26" s="86">
        <f>IF(A25="x",2,0)</f>
        <v>0</v>
      </c>
      <c r="P26" s="28"/>
      <c r="Q26" s="28"/>
      <c r="R26" s="28"/>
      <c r="S26" s="28"/>
      <c r="T26" s="28"/>
      <c r="U26" s="25"/>
      <c r="V26" s="18" t="s">
        <v>60</v>
      </c>
      <c r="AJ26" s="20"/>
      <c r="AK26" s="90"/>
      <c r="AL26" s="28"/>
    </row>
    <row r="27" spans="1:38" s="18" customFormat="1" ht="20.25" customHeight="1">
      <c r="A27" s="25"/>
      <c r="B27" s="18" t="s">
        <v>41</v>
      </c>
      <c r="N27" s="20"/>
      <c r="O27" s="90"/>
      <c r="P27" s="28"/>
      <c r="Q27" s="28"/>
      <c r="R27" s="28"/>
      <c r="S27" s="28"/>
      <c r="T27" s="28"/>
      <c r="U27" s="25"/>
      <c r="V27" s="18" t="s">
        <v>61</v>
      </c>
      <c r="AJ27" s="23" t="s">
        <v>28</v>
      </c>
      <c r="AK27" s="86">
        <f>IF(U27="x",2,0)</f>
        <v>0</v>
      </c>
      <c r="AL27" s="28"/>
    </row>
    <row r="28" spans="1:38" s="18" customFormat="1" ht="20.25" customHeight="1">
      <c r="N28" s="20"/>
      <c r="O28" s="90"/>
      <c r="P28" s="28"/>
      <c r="Q28" s="28"/>
      <c r="R28" s="28"/>
      <c r="S28" s="28"/>
      <c r="T28" s="28"/>
      <c r="AK28" s="91">
        <f>SUM(AK10:AK27)</f>
        <v>0</v>
      </c>
      <c r="AL28" s="28"/>
    </row>
    <row r="29" spans="1:38" s="18" customFormat="1" ht="20.25" customHeight="1">
      <c r="N29" s="28"/>
      <c r="O29" s="91">
        <f>O11+Q15+R22+O26</f>
        <v>0</v>
      </c>
      <c r="P29" s="28"/>
      <c r="Q29" s="28"/>
      <c r="R29" s="28"/>
      <c r="S29" s="28"/>
      <c r="T29" s="28"/>
      <c r="U29" s="22">
        <f>O29+AK28</f>
        <v>0</v>
      </c>
      <c r="AK29" s="22"/>
      <c r="AL29" s="22"/>
    </row>
    <row r="30" spans="1:38" s="18" customFormat="1" ht="20.25" customHeight="1">
      <c r="N30" s="28"/>
      <c r="O30" s="28"/>
      <c r="P30" s="28"/>
      <c r="Q30" s="28"/>
      <c r="R30" s="28"/>
      <c r="S30" s="28"/>
      <c r="T30" s="28"/>
    </row>
    <row r="31" spans="1:38" s="18" customFormat="1" ht="20.25" customHeight="1">
      <c r="P31" s="28"/>
      <c r="Q31" s="28"/>
      <c r="R31" s="28"/>
      <c r="S31" s="28"/>
      <c r="T31" s="28"/>
    </row>
    <row r="32" spans="1:38" s="18" customFormat="1" ht="20.25" customHeight="1"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7" s="18" customFormat="1" ht="20.25" customHeight="1">
      <c r="A33" s="26" t="s">
        <v>68</v>
      </c>
      <c r="B33" s="11"/>
      <c r="C33" s="11"/>
      <c r="D33" s="6"/>
      <c r="E33" s="6"/>
      <c r="F33" s="7"/>
      <c r="G33" s="7"/>
      <c r="H33" s="7"/>
      <c r="I33" s="7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1"/>
      <c r="AD33" s="80"/>
      <c r="AE33" s="80"/>
      <c r="AF33" s="2"/>
      <c r="AG33" s="2"/>
      <c r="AH33" s="2"/>
      <c r="AI33" s="2"/>
      <c r="AJ33" s="2"/>
      <c r="AK33" s="2"/>
    </row>
    <row r="34" spans="1:37" s="18" customFormat="1" ht="20.25" customHeight="1">
      <c r="A34" s="11"/>
      <c r="B34" s="11"/>
      <c r="C34" s="11"/>
      <c r="D34" s="6"/>
      <c r="E34" s="6"/>
      <c r="F34" s="7"/>
      <c r="G34" s="7"/>
      <c r="H34" s="7"/>
      <c r="I34" s="7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1"/>
      <c r="AD34" s="80"/>
      <c r="AE34" s="80"/>
      <c r="AF34" s="2"/>
      <c r="AG34" s="2"/>
      <c r="AH34" s="2"/>
      <c r="AI34" s="2"/>
      <c r="AJ34" s="2"/>
      <c r="AK34" s="2"/>
    </row>
    <row r="35" spans="1:37" s="18" customFormat="1" ht="20.25" customHeight="1">
      <c r="A35" s="116" t="s">
        <v>69</v>
      </c>
      <c r="B35" s="116"/>
      <c r="C35" s="116"/>
      <c r="D35" s="9"/>
      <c r="E35" s="9" t="s">
        <v>64</v>
      </c>
      <c r="F35" s="9"/>
      <c r="G35" s="2"/>
      <c r="H35" s="5"/>
      <c r="I35" s="7"/>
      <c r="J35" s="2"/>
      <c r="K35" s="2"/>
      <c r="L35" s="2"/>
      <c r="M35" s="2"/>
      <c r="N35" s="2"/>
      <c r="O35" s="2"/>
      <c r="P35" s="2"/>
      <c r="Q35" s="2"/>
      <c r="R35" s="2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  <c r="AD35" s="2"/>
      <c r="AE35" s="2"/>
      <c r="AF35" s="2"/>
      <c r="AG35" s="2"/>
      <c r="AH35" s="2"/>
      <c r="AI35" s="2"/>
      <c r="AJ35" s="2"/>
      <c r="AK35" s="2"/>
    </row>
    <row r="36" spans="1:37" s="18" customFormat="1" ht="20.25" customHeight="1">
      <c r="A36" s="16" t="s">
        <v>8</v>
      </c>
      <c r="B36" s="16" t="s">
        <v>7</v>
      </c>
      <c r="C36" s="5"/>
      <c r="D36" s="17"/>
      <c r="E36" s="61" t="s">
        <v>112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AD36" s="5"/>
      <c r="AE36" s="5"/>
      <c r="AF36" s="5"/>
      <c r="AG36" s="5"/>
      <c r="AH36" s="5"/>
      <c r="AI36" s="5"/>
      <c r="AJ36" s="2"/>
      <c r="AK36" s="2"/>
    </row>
    <row r="37" spans="1:37" s="18" customFormat="1" ht="20.25" customHeight="1">
      <c r="A37" s="19" t="s">
        <v>62</v>
      </c>
      <c r="B37" s="18" t="s">
        <v>22</v>
      </c>
      <c r="C37" s="18" t="s">
        <v>70</v>
      </c>
      <c r="N37" s="21" t="s">
        <v>63</v>
      </c>
      <c r="O37" s="28"/>
      <c r="P37" s="28"/>
      <c r="Q37" s="28"/>
      <c r="R37" s="28"/>
      <c r="S37" s="28"/>
      <c r="T37" s="91">
        <f>O40+Q43+R50+O54+O55+O56</f>
        <v>0</v>
      </c>
      <c r="U37" s="28"/>
      <c r="V37" s="28"/>
      <c r="W37" s="28"/>
      <c r="X37" s="28"/>
      <c r="Y37" s="28"/>
      <c r="Z37" s="28"/>
      <c r="AA37" s="28"/>
      <c r="AB37" s="28"/>
      <c r="AC37" s="28"/>
      <c r="AD37" s="28"/>
      <c r="AJ37" s="2"/>
      <c r="AK37" s="2"/>
    </row>
    <row r="38" spans="1:37" s="18" customFormat="1" ht="20.25" customHeight="1">
      <c r="A38" s="25"/>
      <c r="B38" s="18" t="s">
        <v>71</v>
      </c>
      <c r="N38" s="27"/>
      <c r="O38" s="28"/>
      <c r="P38" s="28"/>
      <c r="Q38" s="28"/>
      <c r="AJ38" s="2"/>
      <c r="AK38" s="2"/>
    </row>
    <row r="39" spans="1:37" s="18" customFormat="1" ht="20.25" customHeight="1">
      <c r="A39" s="25"/>
      <c r="B39" s="18" t="s">
        <v>72</v>
      </c>
      <c r="N39" s="27"/>
      <c r="O39" s="29"/>
      <c r="P39" s="28"/>
      <c r="Q39" s="28"/>
      <c r="AJ39" s="2"/>
      <c r="AK39" s="2"/>
    </row>
    <row r="40" spans="1:37" s="18" customFormat="1" ht="20.25" customHeight="1">
      <c r="A40" s="25"/>
      <c r="B40" s="18" t="s">
        <v>73</v>
      </c>
      <c r="N40" s="88" t="s">
        <v>28</v>
      </c>
      <c r="O40" s="86">
        <f>IF(A40="x",2,0)</f>
        <v>0</v>
      </c>
      <c r="P40" s="28"/>
      <c r="Q40" s="28"/>
      <c r="AJ40" s="2"/>
      <c r="AK40" s="2"/>
    </row>
    <row r="41" spans="1:37" s="18" customFormat="1" ht="20.25" customHeight="1">
      <c r="N41" s="28"/>
      <c r="O41" s="28"/>
      <c r="P41" s="28"/>
      <c r="Q41" s="28"/>
      <c r="AJ41" s="2"/>
      <c r="AK41" s="2"/>
    </row>
    <row r="42" spans="1:37" ht="20.25" customHeight="1">
      <c r="A42" s="19" t="s">
        <v>62</v>
      </c>
      <c r="B42" s="18" t="s">
        <v>27</v>
      </c>
      <c r="C42" s="18" t="s">
        <v>74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8"/>
      <c r="O42" s="28"/>
      <c r="P42" s="21" t="s">
        <v>63</v>
      </c>
      <c r="Q42" s="2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"/>
      <c r="AK42" s="2"/>
    </row>
    <row r="43" spans="1:37" ht="20.25" customHeight="1">
      <c r="A43" s="25"/>
      <c r="B43" s="18" t="s">
        <v>75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28"/>
      <c r="O43" s="28"/>
      <c r="P43" s="88" t="s">
        <v>28</v>
      </c>
      <c r="Q43" s="86">
        <f>IF(A43="x",2,0)</f>
        <v>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"/>
      <c r="AK43" s="2"/>
    </row>
    <row r="44" spans="1:37" ht="20.25" customHeight="1">
      <c r="A44" s="25"/>
      <c r="B44" s="18" t="s">
        <v>76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27"/>
      <c r="Q44" s="29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"/>
      <c r="AK44" s="2"/>
    </row>
    <row r="45" spans="1:37" ht="20.25" customHeight="1">
      <c r="A45" s="25"/>
      <c r="B45" s="18" t="s">
        <v>77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8"/>
      <c r="O45" s="28"/>
      <c r="P45" s="27"/>
      <c r="Q45" s="2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"/>
      <c r="AK45" s="2"/>
    </row>
    <row r="46" spans="1:37" ht="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8"/>
      <c r="O46" s="28"/>
      <c r="P46" s="28"/>
      <c r="Q46" s="2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"/>
      <c r="AK46" s="2"/>
    </row>
    <row r="47" spans="1:37" ht="15">
      <c r="A47" s="19" t="s">
        <v>62</v>
      </c>
      <c r="B47" s="18" t="s">
        <v>33</v>
      </c>
      <c r="C47" s="18" t="s">
        <v>78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8"/>
      <c r="O47" s="28"/>
      <c r="P47" s="28"/>
      <c r="Q47" s="21" t="s">
        <v>63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"/>
      <c r="AK47" s="2"/>
    </row>
    <row r="48" spans="1:37" ht="15">
      <c r="A48" s="25"/>
      <c r="B48" s="18" t="s">
        <v>79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8"/>
      <c r="O48" s="28"/>
      <c r="P48" s="28"/>
      <c r="Q48" s="2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"/>
      <c r="AK48" s="2"/>
    </row>
    <row r="49" spans="1:37" ht="15">
      <c r="A49" s="25"/>
      <c r="B49" s="18" t="s">
        <v>80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28"/>
      <c r="O49" s="28"/>
      <c r="P49" s="28"/>
      <c r="Q49" s="88"/>
      <c r="R49" s="86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"/>
      <c r="AK49" s="2"/>
    </row>
    <row r="50" spans="1:37" ht="15">
      <c r="A50" s="25"/>
      <c r="B50" s="18" t="s">
        <v>81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28"/>
      <c r="O50" s="28"/>
      <c r="P50" s="28"/>
      <c r="Q50" s="88" t="s">
        <v>179</v>
      </c>
      <c r="R50" s="86">
        <f>IF(A50="x",2,0)</f>
        <v>0</v>
      </c>
      <c r="S50" s="24">
        <f>IF(A50="x",2,0)</f>
        <v>0</v>
      </c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"/>
      <c r="AK50" s="2"/>
    </row>
    <row r="51" spans="1:37" ht="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28"/>
      <c r="O51" s="28"/>
      <c r="P51" s="28"/>
      <c r="Q51" s="2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"/>
      <c r="AK51" s="2"/>
    </row>
    <row r="52" spans="1:37" ht="15">
      <c r="A52" s="19" t="s">
        <v>109</v>
      </c>
      <c r="B52" s="18" t="s">
        <v>37</v>
      </c>
      <c r="C52" s="18" t="s">
        <v>107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8"/>
      <c r="O52" s="28"/>
      <c r="P52" s="28"/>
      <c r="Q52" s="2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"/>
      <c r="AK52" s="2"/>
    </row>
    <row r="53" spans="1:37" ht="15">
      <c r="A53" s="25"/>
      <c r="B53" s="18" t="s">
        <v>108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1" t="s">
        <v>63</v>
      </c>
      <c r="O53" s="22"/>
      <c r="P53" s="28"/>
      <c r="Q53" s="2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"/>
      <c r="AK53" s="2"/>
    </row>
    <row r="54" spans="1:37" ht="15">
      <c r="A54" s="25"/>
      <c r="B54" s="18" t="s">
        <v>110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88" t="s">
        <v>28</v>
      </c>
      <c r="O54" s="86">
        <f>IF(A53="x",2,0)</f>
        <v>0</v>
      </c>
      <c r="P54" s="28"/>
      <c r="Q54" s="2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"/>
      <c r="AK54" s="2"/>
    </row>
    <row r="55" spans="1:37" ht="15">
      <c r="A55" s="25"/>
      <c r="B55" s="18" t="s">
        <v>111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88" t="s">
        <v>28</v>
      </c>
      <c r="O55" s="86">
        <f>IF(A54="x",2,0)</f>
        <v>0</v>
      </c>
      <c r="P55" s="28"/>
      <c r="Q55" s="2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"/>
      <c r="AK55" s="2"/>
    </row>
    <row r="56" spans="1:37" ht="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88" t="s">
        <v>28</v>
      </c>
      <c r="O56" s="86">
        <f>IF(A55="x",2,0)</f>
        <v>0</v>
      </c>
      <c r="P56" s="28"/>
      <c r="Q56" s="2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"/>
      <c r="AK56" s="2"/>
    </row>
    <row r="57" spans="1:37" ht="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90"/>
      <c r="O57" s="91">
        <f>O40+Q43+R49+O54+O55+O56</f>
        <v>0</v>
      </c>
      <c r="P57" s="28"/>
      <c r="Q57" s="28"/>
      <c r="R57" s="28"/>
      <c r="S57" s="28"/>
      <c r="T57" s="28"/>
      <c r="U57" s="28"/>
      <c r="V57" s="28"/>
      <c r="W57" s="2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"/>
      <c r="AK57" s="2"/>
    </row>
    <row r="58" spans="1:37" ht="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28"/>
      <c r="P58" s="28"/>
      <c r="Q58" s="28"/>
      <c r="R58" s="28"/>
      <c r="S58" s="28"/>
      <c r="T58" s="28"/>
      <c r="U58" s="28"/>
      <c r="V58" s="28"/>
      <c r="W58" s="2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"/>
      <c r="AK58" s="2"/>
    </row>
    <row r="59" spans="1:37" ht="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28"/>
      <c r="P59" s="28"/>
      <c r="Q59" s="28"/>
      <c r="R59" s="28"/>
      <c r="S59" s="28"/>
      <c r="T59" s="28"/>
      <c r="U59" s="28"/>
      <c r="V59" s="28"/>
      <c r="W59" s="2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"/>
      <c r="AK59" s="2"/>
    </row>
    <row r="60" spans="1:37">
      <c r="AJ60" s="2"/>
      <c r="AK60" s="2"/>
    </row>
    <row r="61" spans="1:37" ht="27">
      <c r="A61" s="26" t="s">
        <v>114</v>
      </c>
      <c r="B61" s="11"/>
      <c r="C61" s="11"/>
      <c r="D61" s="6"/>
      <c r="E61" s="6"/>
      <c r="F61" s="7"/>
      <c r="G61" s="7"/>
      <c r="H61" s="7"/>
      <c r="I61" s="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37">
      <c r="A62" s="11"/>
      <c r="B62" s="11"/>
      <c r="C62" s="11"/>
      <c r="D62" s="6"/>
      <c r="E62" s="6"/>
      <c r="F62" s="7"/>
      <c r="G62" s="7"/>
      <c r="H62" s="7"/>
      <c r="I62" s="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37" ht="15">
      <c r="A63" s="116" t="s">
        <v>115</v>
      </c>
      <c r="B63" s="116"/>
      <c r="C63" s="116"/>
      <c r="D63" s="9"/>
      <c r="E63" s="9" t="s">
        <v>116</v>
      </c>
      <c r="F63" s="9"/>
      <c r="G63" s="2"/>
      <c r="H63" s="5"/>
      <c r="I63" s="7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37" ht="15">
      <c r="A64" s="16" t="s">
        <v>8</v>
      </c>
      <c r="B64" s="16" t="s">
        <v>7</v>
      </c>
      <c r="C64" s="5"/>
      <c r="D64" s="17"/>
      <c r="E64" s="61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8"/>
    </row>
    <row r="65" spans="1:21" ht="15">
      <c r="A65" s="19" t="s">
        <v>109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1" t="s">
        <v>63</v>
      </c>
      <c r="O65" s="18"/>
      <c r="P65" s="18"/>
      <c r="Q65" s="18"/>
      <c r="R65" s="18"/>
      <c r="S65" s="18"/>
      <c r="T65" s="28"/>
    </row>
    <row r="66" spans="1:21" ht="15">
      <c r="A66" s="117"/>
      <c r="B66" s="118"/>
      <c r="C66" s="118"/>
      <c r="D66" s="118"/>
      <c r="E66" s="118"/>
      <c r="F66" s="118"/>
      <c r="G66" s="118"/>
      <c r="H66" s="118"/>
      <c r="I66" s="118"/>
      <c r="J66" s="119"/>
      <c r="K66" s="90">
        <f>IF(A66=N66,2,0)</f>
        <v>0</v>
      </c>
      <c r="L66" s="90"/>
      <c r="M66" s="90"/>
      <c r="N66" s="87" t="s">
        <v>117</v>
      </c>
      <c r="O66" s="22"/>
      <c r="P66" s="22"/>
      <c r="Q66" s="22"/>
      <c r="R66" s="22"/>
      <c r="S66" s="22"/>
      <c r="T66" s="22"/>
      <c r="U66" s="63" t="s">
        <v>122</v>
      </c>
    </row>
    <row r="67" spans="1:21" ht="15">
      <c r="A67" s="117"/>
      <c r="B67" s="118"/>
      <c r="C67" s="118"/>
      <c r="D67" s="118"/>
      <c r="E67" s="118"/>
      <c r="F67" s="118"/>
      <c r="G67" s="118"/>
      <c r="H67" s="118"/>
      <c r="I67" s="118"/>
      <c r="J67" s="119"/>
      <c r="K67" s="90">
        <f t="shared" ref="K67:K72" si="0">IF(A67=N67,2,0)</f>
        <v>0</v>
      </c>
      <c r="L67" s="90"/>
      <c r="M67" s="90"/>
      <c r="N67" s="87" t="s">
        <v>118</v>
      </c>
      <c r="O67" s="24"/>
      <c r="P67" s="22"/>
      <c r="Q67" s="22"/>
      <c r="R67" s="22"/>
      <c r="S67" s="22"/>
      <c r="T67" s="22"/>
      <c r="U67" s="63" t="s">
        <v>123</v>
      </c>
    </row>
    <row r="68" spans="1:21" ht="15">
      <c r="A68" s="117"/>
      <c r="B68" s="118"/>
      <c r="C68" s="118"/>
      <c r="D68" s="118"/>
      <c r="E68" s="118"/>
      <c r="F68" s="118"/>
      <c r="G68" s="118"/>
      <c r="H68" s="118"/>
      <c r="I68" s="118"/>
      <c r="J68" s="119"/>
      <c r="K68" s="90">
        <f t="shared" si="0"/>
        <v>0</v>
      </c>
      <c r="L68" s="90"/>
      <c r="M68" s="90"/>
      <c r="N68" s="87" t="s">
        <v>119</v>
      </c>
      <c r="O68" s="24"/>
      <c r="P68" s="22"/>
      <c r="Q68" s="22"/>
      <c r="R68" s="22"/>
      <c r="S68" s="22"/>
      <c r="T68" s="22"/>
      <c r="U68" s="63" t="s">
        <v>118</v>
      </c>
    </row>
    <row r="69" spans="1:21" ht="15">
      <c r="A69" s="117"/>
      <c r="B69" s="118"/>
      <c r="C69" s="118"/>
      <c r="D69" s="118"/>
      <c r="E69" s="118"/>
      <c r="F69" s="118"/>
      <c r="G69" s="118"/>
      <c r="H69" s="118"/>
      <c r="I69" s="118"/>
      <c r="J69" s="119"/>
      <c r="K69" s="90">
        <f t="shared" si="0"/>
        <v>0</v>
      </c>
      <c r="L69" s="90"/>
      <c r="M69" s="90"/>
      <c r="N69" s="87" t="s">
        <v>120</v>
      </c>
      <c r="O69" s="22"/>
      <c r="P69" s="22"/>
      <c r="Q69" s="22"/>
      <c r="R69" s="22"/>
      <c r="S69" s="22"/>
      <c r="T69" s="22"/>
      <c r="U69" s="63" t="s">
        <v>120</v>
      </c>
    </row>
    <row r="70" spans="1:21" ht="15">
      <c r="A70" s="117"/>
      <c r="B70" s="118"/>
      <c r="C70" s="118"/>
      <c r="D70" s="118"/>
      <c r="E70" s="118"/>
      <c r="F70" s="118"/>
      <c r="G70" s="118"/>
      <c r="H70" s="118"/>
      <c r="I70" s="118"/>
      <c r="J70" s="119"/>
      <c r="K70" s="90">
        <f t="shared" si="0"/>
        <v>0</v>
      </c>
      <c r="L70" s="90"/>
      <c r="M70" s="90"/>
      <c r="N70" s="87" t="s">
        <v>121</v>
      </c>
      <c r="O70" s="22"/>
      <c r="P70" s="64"/>
      <c r="Q70" s="22"/>
      <c r="R70" s="22"/>
      <c r="S70" s="22"/>
      <c r="T70" s="22"/>
      <c r="U70" s="63" t="s">
        <v>121</v>
      </c>
    </row>
    <row r="71" spans="1:21" ht="15">
      <c r="A71" s="117"/>
      <c r="B71" s="118"/>
      <c r="C71" s="118"/>
      <c r="D71" s="118"/>
      <c r="E71" s="118"/>
      <c r="F71" s="118"/>
      <c r="G71" s="118"/>
      <c r="H71" s="118"/>
      <c r="I71" s="118"/>
      <c r="J71" s="119"/>
      <c r="K71" s="90">
        <f t="shared" si="0"/>
        <v>0</v>
      </c>
      <c r="L71" s="90"/>
      <c r="M71" s="90"/>
      <c r="N71" s="87" t="s">
        <v>122</v>
      </c>
      <c r="O71" s="63"/>
      <c r="P71" s="63"/>
      <c r="Q71" s="63"/>
      <c r="R71" s="63"/>
      <c r="S71" s="63"/>
      <c r="T71" s="63"/>
      <c r="U71" s="63" t="s">
        <v>119</v>
      </c>
    </row>
    <row r="72" spans="1:21" ht="15">
      <c r="A72" s="117"/>
      <c r="B72" s="118"/>
      <c r="C72" s="118"/>
      <c r="D72" s="118"/>
      <c r="E72" s="118"/>
      <c r="F72" s="118"/>
      <c r="G72" s="118"/>
      <c r="H72" s="118"/>
      <c r="I72" s="118"/>
      <c r="J72" s="119"/>
      <c r="K72" s="90">
        <f t="shared" si="0"/>
        <v>0</v>
      </c>
      <c r="L72" s="90"/>
      <c r="M72" s="90"/>
      <c r="N72" s="87" t="s">
        <v>123</v>
      </c>
      <c r="O72" s="63"/>
      <c r="P72" s="63"/>
      <c r="Q72" s="63"/>
      <c r="R72" s="63"/>
      <c r="S72" s="63"/>
      <c r="T72" s="63"/>
      <c r="U72" s="63" t="s">
        <v>117</v>
      </c>
    </row>
    <row r="73" spans="1:21" ht="15">
      <c r="B73" s="18"/>
      <c r="C73" s="18"/>
      <c r="D73" s="18"/>
      <c r="E73" s="18"/>
      <c r="F73" s="18"/>
      <c r="G73" s="18"/>
      <c r="H73" s="18"/>
      <c r="I73" s="18"/>
      <c r="J73" s="18"/>
      <c r="K73" s="91">
        <f>SUM(K66:K72)</f>
        <v>0</v>
      </c>
      <c r="L73" s="90"/>
      <c r="M73" s="90"/>
      <c r="N73" s="87"/>
      <c r="O73" s="63"/>
      <c r="P73" s="63"/>
      <c r="Q73" s="63"/>
      <c r="R73" s="63"/>
      <c r="S73" s="63"/>
      <c r="T73" s="63"/>
      <c r="U73" s="63"/>
    </row>
    <row r="74" spans="1:21" ht="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8"/>
      <c r="L74" s="18"/>
      <c r="M74" s="18"/>
    </row>
    <row r="77" spans="1:21" ht="27">
      <c r="A77" s="26" t="s">
        <v>125</v>
      </c>
      <c r="B77" s="11"/>
      <c r="C77" s="11"/>
      <c r="D77" s="6"/>
      <c r="E77" s="6"/>
      <c r="F77" s="7"/>
      <c r="G77" s="7"/>
    </row>
    <row r="78" spans="1:21">
      <c r="A78" s="11"/>
      <c r="B78" s="11"/>
      <c r="C78" s="11"/>
      <c r="D78" s="6"/>
      <c r="E78" s="6"/>
      <c r="F78" s="7"/>
      <c r="G78" s="7"/>
    </row>
    <row r="79" spans="1:21" ht="15">
      <c r="A79" s="116" t="s">
        <v>126</v>
      </c>
      <c r="B79" s="116"/>
      <c r="C79" s="116"/>
      <c r="D79" s="9"/>
      <c r="E79" s="9" t="s">
        <v>64</v>
      </c>
      <c r="F79" s="9"/>
      <c r="G79" s="2"/>
    </row>
    <row r="80" spans="1:21" ht="15">
      <c r="A80" s="16" t="s">
        <v>8</v>
      </c>
      <c r="B80" s="16" t="s">
        <v>7</v>
      </c>
      <c r="C80" s="5"/>
      <c r="D80" s="17"/>
      <c r="E80" s="61"/>
      <c r="F80" s="5"/>
      <c r="G80" s="5"/>
    </row>
    <row r="81" spans="7:17">
      <c r="O81" s="80"/>
      <c r="P81" s="80"/>
      <c r="Q81" s="80"/>
    </row>
    <row r="82" spans="7:17" ht="15">
      <c r="G82" s="19" t="s">
        <v>62</v>
      </c>
      <c r="H82" s="18" t="s">
        <v>127</v>
      </c>
      <c r="J82" s="18"/>
      <c r="N82" s="21" t="s">
        <v>63</v>
      </c>
      <c r="O82" s="90"/>
      <c r="P82" s="89">
        <f>O85+O93+O100+O110</f>
        <v>0</v>
      </c>
      <c r="Q82" s="80"/>
    </row>
    <row r="83" spans="7:17" ht="15">
      <c r="G83" s="25"/>
      <c r="H83" s="18" t="s">
        <v>128</v>
      </c>
      <c r="I83" s="18"/>
      <c r="J83" s="18"/>
      <c r="N83" s="88"/>
      <c r="P83" s="87"/>
      <c r="Q83" s="80"/>
    </row>
    <row r="84" spans="7:17" ht="15">
      <c r="G84" s="25"/>
      <c r="H84" s="18" t="s">
        <v>129</v>
      </c>
      <c r="I84" s="18"/>
      <c r="J84" s="18"/>
      <c r="N84" s="27"/>
      <c r="O84" s="86"/>
      <c r="P84" s="87"/>
      <c r="Q84" s="80"/>
    </row>
    <row r="85" spans="7:17" ht="15">
      <c r="G85" s="25"/>
      <c r="H85" s="18" t="s">
        <v>130</v>
      </c>
      <c r="I85" s="18"/>
      <c r="J85" s="18"/>
      <c r="N85" s="88" t="s">
        <v>179</v>
      </c>
      <c r="O85" s="86">
        <f>IF(G85="x",2,0)</f>
        <v>0</v>
      </c>
      <c r="P85" s="87"/>
      <c r="Q85" s="80"/>
    </row>
    <row r="86" spans="7:17">
      <c r="O86" s="87"/>
      <c r="P86" s="87"/>
      <c r="Q86" s="80"/>
    </row>
    <row r="87" spans="7:17">
      <c r="O87" s="80"/>
      <c r="P87" s="80"/>
      <c r="Q87" s="80"/>
    </row>
    <row r="88" spans="7:17">
      <c r="O88" s="63"/>
      <c r="P88" s="63"/>
      <c r="Q88" s="63"/>
    </row>
    <row r="89" spans="7:17">
      <c r="O89" s="63"/>
      <c r="P89" s="63"/>
      <c r="Q89" s="63"/>
    </row>
    <row r="90" spans="7:17">
      <c r="O90" s="63"/>
      <c r="P90" s="63"/>
      <c r="Q90" s="63"/>
    </row>
    <row r="91" spans="7:17" ht="15">
      <c r="G91" s="19" t="s">
        <v>62</v>
      </c>
      <c r="H91" s="18" t="s">
        <v>127</v>
      </c>
      <c r="J91" s="18"/>
      <c r="N91" s="21" t="s">
        <v>63</v>
      </c>
      <c r="O91" s="22"/>
      <c r="P91" s="63"/>
      <c r="Q91" s="63"/>
    </row>
    <row r="92" spans="7:17" ht="15">
      <c r="G92" s="25"/>
      <c r="H92" s="18" t="s">
        <v>128</v>
      </c>
      <c r="I92" s="18"/>
      <c r="J92" s="18"/>
      <c r="N92" s="27"/>
      <c r="O92" s="29"/>
      <c r="P92" s="63"/>
      <c r="Q92" s="63"/>
    </row>
    <row r="93" spans="7:17" ht="15">
      <c r="G93" s="25"/>
      <c r="H93" s="18" t="s">
        <v>131</v>
      </c>
      <c r="I93" s="18"/>
      <c r="J93" s="18"/>
      <c r="N93" s="88" t="s">
        <v>28</v>
      </c>
      <c r="O93" s="86">
        <f>IF(G93="x",2,0)</f>
        <v>0</v>
      </c>
      <c r="P93" s="63"/>
      <c r="Q93" s="63"/>
    </row>
    <row r="94" spans="7:17" ht="15">
      <c r="G94" s="25"/>
      <c r="H94" s="18" t="s">
        <v>130</v>
      </c>
      <c r="I94" s="18"/>
      <c r="J94" s="18"/>
      <c r="N94" s="88"/>
      <c r="O94" s="90"/>
      <c r="P94" s="63"/>
      <c r="Q94" s="63"/>
    </row>
    <row r="95" spans="7:17">
      <c r="O95" s="63"/>
      <c r="P95" s="63"/>
      <c r="Q95" s="63"/>
    </row>
    <row r="96" spans="7:17">
      <c r="O96" s="63"/>
      <c r="P96" s="63"/>
      <c r="Q96" s="63"/>
    </row>
    <row r="97" spans="7:21">
      <c r="O97" s="63"/>
      <c r="P97" s="63"/>
      <c r="Q97" s="63"/>
    </row>
    <row r="98" spans="7:21">
      <c r="O98" s="63"/>
      <c r="P98" s="63"/>
      <c r="Q98" s="63"/>
    </row>
    <row r="99" spans="7:21" ht="15">
      <c r="G99" s="19" t="s">
        <v>62</v>
      </c>
      <c r="H99" s="18" t="s">
        <v>127</v>
      </c>
      <c r="J99" s="18"/>
      <c r="N99" s="21" t="s">
        <v>63</v>
      </c>
      <c r="O99" s="22"/>
      <c r="P99" s="63"/>
      <c r="Q99" s="63"/>
    </row>
    <row r="100" spans="7:21" ht="15">
      <c r="G100" s="25"/>
      <c r="H100" s="18" t="s">
        <v>132</v>
      </c>
      <c r="I100" s="18"/>
      <c r="J100" s="18"/>
      <c r="N100" s="88" t="s">
        <v>28</v>
      </c>
      <c r="O100" s="86">
        <f>IF(G100="x",2,0)</f>
        <v>0</v>
      </c>
      <c r="P100" s="63"/>
      <c r="Q100" s="63"/>
    </row>
    <row r="101" spans="7:21" ht="15">
      <c r="G101" s="25"/>
      <c r="H101" s="18" t="s">
        <v>131</v>
      </c>
      <c r="I101" s="18"/>
      <c r="J101" s="18"/>
      <c r="N101" s="27"/>
      <c r="O101" s="29"/>
      <c r="P101" s="63"/>
      <c r="Q101" s="63"/>
    </row>
    <row r="102" spans="7:21" ht="15">
      <c r="G102" s="25"/>
      <c r="H102" s="18" t="s">
        <v>130</v>
      </c>
      <c r="I102" s="18"/>
      <c r="J102" s="18"/>
      <c r="N102" s="27"/>
      <c r="O102" s="28"/>
      <c r="P102" s="63"/>
      <c r="Q102" s="63"/>
    </row>
    <row r="103" spans="7:21">
      <c r="G103" s="65"/>
      <c r="O103" s="63"/>
      <c r="P103" s="63"/>
      <c r="Q103" s="63"/>
    </row>
    <row r="104" spans="7:21">
      <c r="O104" s="63"/>
      <c r="P104" s="63"/>
      <c r="Q104" s="63"/>
    </row>
    <row r="105" spans="7:21">
      <c r="O105" s="63"/>
      <c r="P105" s="63"/>
      <c r="Q105" s="63"/>
    </row>
    <row r="106" spans="7:21">
      <c r="O106" s="63"/>
      <c r="P106" s="63"/>
      <c r="Q106" s="63"/>
    </row>
    <row r="107" spans="7:21" ht="15">
      <c r="G107" s="19" t="s">
        <v>62</v>
      </c>
      <c r="H107" s="18" t="s">
        <v>127</v>
      </c>
      <c r="J107" s="18"/>
      <c r="N107" s="21" t="s">
        <v>63</v>
      </c>
      <c r="O107" s="22"/>
      <c r="P107" s="63"/>
      <c r="Q107" s="63"/>
    </row>
    <row r="108" spans="7:21" ht="15">
      <c r="G108" s="25"/>
      <c r="H108" s="18" t="s">
        <v>132</v>
      </c>
      <c r="I108" s="18"/>
      <c r="J108" s="18"/>
      <c r="N108" s="27"/>
      <c r="O108" s="29"/>
      <c r="P108" s="63"/>
      <c r="Q108" s="63"/>
    </row>
    <row r="109" spans="7:21" ht="15">
      <c r="G109" s="25"/>
      <c r="H109" s="18" t="s">
        <v>131</v>
      </c>
      <c r="I109" s="18"/>
      <c r="J109" s="18"/>
      <c r="N109" s="27"/>
      <c r="O109" s="29"/>
      <c r="P109" s="63"/>
      <c r="Q109" s="63"/>
    </row>
    <row r="110" spans="7:21" ht="15">
      <c r="G110" s="25"/>
      <c r="H110" s="18" t="s">
        <v>133</v>
      </c>
      <c r="I110" s="18"/>
      <c r="J110" s="18"/>
      <c r="N110" s="88" t="s">
        <v>28</v>
      </c>
      <c r="O110" s="86">
        <f>IF(G110="x",2,0)</f>
        <v>0</v>
      </c>
      <c r="P110" s="80"/>
      <c r="Q110" s="63"/>
    </row>
    <row r="111" spans="7:21"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</row>
    <row r="112" spans="7:21"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</row>
    <row r="113" spans="1:24"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</row>
    <row r="114" spans="1:24"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</row>
    <row r="116" spans="1:24" ht="27">
      <c r="A116" s="26" t="s">
        <v>135</v>
      </c>
      <c r="B116" s="11"/>
      <c r="C116" s="11"/>
      <c r="D116" s="6"/>
      <c r="E116" s="6"/>
      <c r="F116" s="7"/>
      <c r="G116" s="7"/>
    </row>
    <row r="117" spans="1:24">
      <c r="A117" s="11"/>
      <c r="B117" s="11"/>
      <c r="C117" s="11"/>
      <c r="D117" s="6"/>
      <c r="E117" s="6"/>
      <c r="F117" s="7"/>
      <c r="G117" s="7"/>
    </row>
    <row r="118" spans="1:24" ht="15">
      <c r="A118" s="116" t="s">
        <v>126</v>
      </c>
      <c r="B118" s="116"/>
      <c r="C118" s="116"/>
      <c r="D118" s="9"/>
      <c r="E118" s="9" t="s">
        <v>64</v>
      </c>
      <c r="F118" s="9"/>
      <c r="G118" s="2"/>
    </row>
    <row r="119" spans="1:24" ht="15">
      <c r="A119" s="16" t="s">
        <v>8</v>
      </c>
      <c r="B119" s="16" t="s">
        <v>7</v>
      </c>
      <c r="C119" s="5"/>
      <c r="D119" s="17"/>
      <c r="E119" s="61"/>
      <c r="F119" s="5"/>
      <c r="G119" s="5"/>
    </row>
    <row r="120" spans="1:24" ht="15">
      <c r="A120" s="19" t="s">
        <v>62</v>
      </c>
      <c r="B120" s="18" t="s">
        <v>22</v>
      </c>
      <c r="C120" s="18" t="s">
        <v>136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28"/>
      <c r="O120" s="28"/>
      <c r="P120" s="21" t="s">
        <v>63</v>
      </c>
      <c r="Q120" s="28"/>
      <c r="R120" s="80"/>
      <c r="S120" s="80"/>
      <c r="T120" s="89">
        <f>SUM(Q121:Q136)</f>
        <v>0</v>
      </c>
      <c r="U120" s="80"/>
      <c r="V120" s="80"/>
      <c r="W120" s="80"/>
      <c r="X120" s="80"/>
    </row>
    <row r="121" spans="1:24" ht="15">
      <c r="A121" s="25"/>
      <c r="B121" s="18" t="s">
        <v>138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28"/>
      <c r="O121" s="28"/>
      <c r="P121" s="27"/>
      <c r="Q121" s="29"/>
      <c r="R121" s="80"/>
      <c r="S121" s="80"/>
      <c r="T121" s="80"/>
      <c r="U121" s="80"/>
      <c r="V121" s="80"/>
      <c r="W121" s="80"/>
      <c r="X121" s="80"/>
    </row>
    <row r="122" spans="1:24" ht="15">
      <c r="A122" s="25"/>
      <c r="B122" s="18" t="s">
        <v>137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28"/>
      <c r="O122" s="28"/>
      <c r="P122" s="88" t="s">
        <v>28</v>
      </c>
      <c r="Q122" s="86">
        <f>IF(A122="x",2,0)</f>
        <v>0</v>
      </c>
      <c r="R122" s="80"/>
      <c r="S122" s="80"/>
      <c r="T122" s="80"/>
      <c r="U122" s="80"/>
      <c r="V122" s="80"/>
      <c r="W122" s="80"/>
      <c r="X122" s="80"/>
    </row>
    <row r="123" spans="1:24" ht="15">
      <c r="A123" s="25"/>
      <c r="B123" s="62" t="s">
        <v>139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28"/>
      <c r="O123" s="28"/>
      <c r="P123" s="27"/>
      <c r="Q123" s="28"/>
      <c r="R123" s="80"/>
      <c r="S123" s="80"/>
      <c r="T123" s="80"/>
      <c r="U123" s="80"/>
      <c r="V123" s="80"/>
      <c r="W123" s="80"/>
      <c r="X123" s="80"/>
    </row>
    <row r="124" spans="1:24">
      <c r="Q124" s="80"/>
      <c r="R124" s="80"/>
      <c r="S124" s="80"/>
      <c r="T124" s="80"/>
      <c r="U124" s="80"/>
      <c r="V124" s="80"/>
      <c r="W124" s="80"/>
      <c r="X124" s="80"/>
    </row>
    <row r="125" spans="1:24">
      <c r="Q125" s="80"/>
      <c r="R125" s="80"/>
      <c r="S125" s="80"/>
      <c r="T125" s="80"/>
      <c r="U125" s="80"/>
      <c r="V125" s="80"/>
      <c r="W125" s="80"/>
      <c r="X125" s="80"/>
    </row>
    <row r="126" spans="1:24" ht="15">
      <c r="A126" s="19" t="s">
        <v>62</v>
      </c>
      <c r="B126" s="18" t="s">
        <v>27</v>
      </c>
      <c r="C126" s="18" t="s">
        <v>140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28"/>
      <c r="O126" s="28"/>
      <c r="P126" s="21" t="s">
        <v>63</v>
      </c>
      <c r="Q126" s="28"/>
      <c r="R126" s="80"/>
      <c r="S126" s="80"/>
      <c r="T126" s="80"/>
      <c r="U126" s="80"/>
      <c r="V126" s="80"/>
      <c r="W126" s="80"/>
      <c r="X126" s="80"/>
    </row>
    <row r="127" spans="1:24" ht="15">
      <c r="A127" s="25"/>
      <c r="B127" s="18" t="s">
        <v>143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28"/>
      <c r="O127" s="28"/>
      <c r="P127" s="27"/>
      <c r="Q127" s="29"/>
      <c r="R127" s="80"/>
      <c r="S127" s="80"/>
      <c r="T127" s="80"/>
      <c r="U127" s="80"/>
      <c r="V127" s="80"/>
      <c r="W127" s="80"/>
      <c r="X127" s="80"/>
    </row>
    <row r="128" spans="1:24" ht="15">
      <c r="A128" s="25"/>
      <c r="B128" s="18" t="s">
        <v>142</v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28"/>
      <c r="O128" s="28"/>
      <c r="P128" s="27"/>
      <c r="R128" s="80"/>
      <c r="S128" s="80"/>
      <c r="T128" s="80"/>
      <c r="U128" s="80"/>
      <c r="V128" s="80"/>
      <c r="W128" s="80"/>
      <c r="X128" s="80"/>
    </row>
    <row r="129" spans="1:24" ht="15">
      <c r="A129" s="25"/>
      <c r="B129" s="18" t="s">
        <v>141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28"/>
      <c r="O129" s="28"/>
      <c r="P129" s="88" t="s">
        <v>28</v>
      </c>
      <c r="Q129" s="86">
        <f>IF(A129="x",2,0)</f>
        <v>0</v>
      </c>
      <c r="R129" s="80"/>
      <c r="S129" s="80"/>
      <c r="T129" s="80"/>
      <c r="U129" s="80"/>
      <c r="V129" s="80"/>
      <c r="W129" s="80"/>
      <c r="X129" s="80"/>
    </row>
    <row r="130" spans="1:24">
      <c r="Q130" s="80"/>
      <c r="R130" s="80"/>
      <c r="S130" s="80"/>
      <c r="T130" s="80"/>
      <c r="U130" s="80"/>
      <c r="V130" s="80"/>
      <c r="W130" s="80"/>
      <c r="X130" s="80"/>
    </row>
    <row r="131" spans="1:24">
      <c r="Q131" s="80"/>
      <c r="R131" s="80"/>
      <c r="S131" s="80"/>
      <c r="T131" s="80"/>
      <c r="U131" s="80"/>
      <c r="V131" s="80"/>
      <c r="W131" s="80"/>
      <c r="X131" s="80"/>
    </row>
    <row r="132" spans="1:24" ht="15">
      <c r="A132" s="19" t="s">
        <v>62</v>
      </c>
      <c r="B132" s="18" t="s">
        <v>33</v>
      </c>
      <c r="C132" s="18" t="s">
        <v>144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28"/>
      <c r="O132" s="28"/>
      <c r="P132" s="21" t="s">
        <v>63</v>
      </c>
      <c r="Q132" s="28"/>
      <c r="R132" s="80"/>
      <c r="S132" s="80"/>
      <c r="T132" s="80"/>
      <c r="U132" s="80"/>
      <c r="V132" s="80"/>
      <c r="W132" s="80"/>
      <c r="X132" s="80"/>
    </row>
    <row r="133" spans="1:24" ht="15">
      <c r="A133" s="25"/>
      <c r="B133" s="18" t="s">
        <v>145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28"/>
      <c r="O133" s="28"/>
      <c r="P133" s="85" t="s">
        <v>152</v>
      </c>
      <c r="Q133" s="86">
        <f>IF(A133=P133,2,0)</f>
        <v>0</v>
      </c>
      <c r="R133" s="87"/>
      <c r="S133" s="87"/>
      <c r="T133" s="87"/>
      <c r="U133" s="87"/>
      <c r="V133" s="80"/>
      <c r="W133" s="80"/>
      <c r="X133" s="80"/>
    </row>
    <row r="134" spans="1:24" ht="15">
      <c r="A134" s="25"/>
      <c r="B134" s="18" t="s">
        <v>146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28"/>
      <c r="O134" s="28"/>
      <c r="P134" s="85" t="s">
        <v>149</v>
      </c>
      <c r="Q134" s="86">
        <f>IF(A134=P134,2,0)</f>
        <v>0</v>
      </c>
      <c r="R134" s="87"/>
      <c r="S134" s="87"/>
      <c r="T134" s="87"/>
      <c r="U134" s="87"/>
      <c r="V134" s="80"/>
      <c r="W134" s="80"/>
      <c r="X134" s="80"/>
    </row>
    <row r="135" spans="1:24" ht="15">
      <c r="A135" s="25"/>
      <c r="B135" s="18" t="s">
        <v>147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28"/>
      <c r="O135" s="28"/>
      <c r="P135" s="85" t="s">
        <v>150</v>
      </c>
      <c r="Q135" s="86">
        <f>IF(A135=P135,2,0)</f>
        <v>0</v>
      </c>
      <c r="R135" s="87"/>
      <c r="S135" s="87"/>
      <c r="T135" s="87"/>
      <c r="U135" s="87"/>
      <c r="V135" s="80"/>
      <c r="W135" s="80"/>
      <c r="X135" s="80"/>
    </row>
    <row r="136" spans="1:24" ht="15">
      <c r="A136" s="25"/>
      <c r="B136" s="1" t="s">
        <v>148</v>
      </c>
      <c r="P136" s="85" t="s">
        <v>151</v>
      </c>
      <c r="Q136" s="86">
        <f>IF(A136=P136,2,0)</f>
        <v>0</v>
      </c>
      <c r="R136" s="87" t="s">
        <v>149</v>
      </c>
      <c r="S136" s="87" t="s">
        <v>150</v>
      </c>
      <c r="T136" s="87" t="s">
        <v>151</v>
      </c>
      <c r="U136" s="87" t="s">
        <v>152</v>
      </c>
      <c r="V136" s="80"/>
      <c r="W136" s="80"/>
      <c r="X136" s="80"/>
    </row>
    <row r="137" spans="1:24">
      <c r="P137" s="87"/>
      <c r="Q137" s="87"/>
      <c r="R137" s="87"/>
      <c r="S137" s="87"/>
      <c r="T137" s="87"/>
      <c r="U137" s="87"/>
      <c r="V137" s="80"/>
      <c r="W137" s="80"/>
      <c r="X137" s="80"/>
    </row>
    <row r="138" spans="1:24">
      <c r="Q138" s="80"/>
      <c r="R138" s="80"/>
      <c r="S138" s="80"/>
      <c r="T138" s="80"/>
      <c r="U138" s="80"/>
      <c r="V138" s="80"/>
      <c r="W138" s="80"/>
      <c r="X138" s="80"/>
    </row>
    <row r="139" spans="1:24">
      <c r="Q139" s="80"/>
      <c r="R139" s="80"/>
      <c r="S139" s="80"/>
      <c r="T139" s="80"/>
      <c r="U139" s="80"/>
      <c r="V139" s="80"/>
      <c r="W139" s="80"/>
      <c r="X139" s="80"/>
    </row>
    <row r="140" spans="1:24">
      <c r="Q140" s="80"/>
      <c r="R140" s="80"/>
      <c r="S140" s="80"/>
      <c r="T140" s="80"/>
      <c r="U140" s="80"/>
      <c r="V140" s="80"/>
      <c r="W140" s="80"/>
      <c r="X140" s="80"/>
    </row>
    <row r="141" spans="1:24">
      <c r="Q141" s="80"/>
      <c r="R141" s="80"/>
      <c r="S141" s="80"/>
      <c r="T141" s="80"/>
      <c r="U141" s="80"/>
      <c r="V141" s="80"/>
      <c r="W141" s="80"/>
      <c r="X141" s="80"/>
    </row>
    <row r="142" spans="1:24">
      <c r="Q142" s="80"/>
      <c r="R142" s="80"/>
      <c r="S142" s="80"/>
      <c r="T142" s="80"/>
      <c r="U142" s="80"/>
      <c r="V142" s="80"/>
      <c r="W142" s="80"/>
      <c r="X142" s="80"/>
    </row>
    <row r="143" spans="1:24">
      <c r="Q143" s="80"/>
      <c r="R143" s="80"/>
      <c r="S143" s="80"/>
      <c r="T143" s="80"/>
      <c r="U143" s="80"/>
      <c r="V143" s="80"/>
      <c r="W143" s="80"/>
      <c r="X143" s="80"/>
    </row>
  </sheetData>
  <sheetProtection password="CC09" sheet="1" objects="1" scenarios="1" selectLockedCells="1"/>
  <mergeCells count="19">
    <mergeCell ref="A70:J70"/>
    <mergeCell ref="A71:J71"/>
    <mergeCell ref="A72:J72"/>
    <mergeCell ref="A79:C79"/>
    <mergeCell ref="A118:C118"/>
    <mergeCell ref="AB1:AC1"/>
    <mergeCell ref="X3:Z3"/>
    <mergeCell ref="A69:J69"/>
    <mergeCell ref="R2:V2"/>
    <mergeCell ref="X2:Z2"/>
    <mergeCell ref="A7:C7"/>
    <mergeCell ref="G1:AA1"/>
    <mergeCell ref="A1:F1"/>
    <mergeCell ref="B2:Q2"/>
    <mergeCell ref="A35:C35"/>
    <mergeCell ref="A63:C63"/>
    <mergeCell ref="A66:J66"/>
    <mergeCell ref="A67:J67"/>
    <mergeCell ref="A68:J68"/>
  </mergeCells>
  <phoneticPr fontId="2" type="noConversion"/>
  <dataValidations count="3">
    <dataValidation type="list" allowBlank="1" showInputMessage="1" showErrorMessage="1" sqref="G1:AA1">
      <formula1>$A$4:$F$4</formula1>
    </dataValidation>
    <dataValidation type="list" allowBlank="1" showInputMessage="1" showErrorMessage="1" sqref="A66:J72">
      <formula1>$U$66:$U$72</formula1>
    </dataValidation>
    <dataValidation type="list" allowBlank="1" showInputMessage="1" showErrorMessage="1" sqref="A133:A136 P133:P136">
      <formula1>$R$136:$V$136</formula1>
    </dataValidation>
  </dataValidations>
  <printOptions horizontalCentered="1"/>
  <pageMargins left="0.19685039370078741" right="0.23622047244094491" top="0.27559055118110237" bottom="0.27559055118110237" header="0.31496062992125984" footer="0.31496062992125984"/>
  <pageSetup paperSize="9" scale="5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showGridLines="0" topLeftCell="C25" workbookViewId="0">
      <selection activeCell="N35" sqref="N35"/>
    </sheetView>
  </sheetViews>
  <sheetFormatPr baseColWidth="10" defaultColWidth="11.453125" defaultRowHeight="14.5"/>
  <cols>
    <col min="1" max="1" width="11.453125" style="30"/>
    <col min="2" max="2" width="11.453125" style="30" customWidth="1"/>
    <col min="3" max="3" width="3.26953125" style="30" customWidth="1"/>
    <col min="4" max="5" width="11.453125" style="30"/>
    <col min="6" max="6" width="4.453125" style="30" customWidth="1"/>
    <col min="7" max="15" width="11.453125" style="30"/>
    <col min="16" max="16" width="3.7265625" style="30" customWidth="1"/>
    <col min="17" max="18" width="11.453125" style="30"/>
    <col min="19" max="19" width="3.54296875" style="30" customWidth="1"/>
    <col min="20" max="16384" width="11.453125" style="30"/>
  </cols>
  <sheetData>
    <row r="1" spans="1:19" ht="15" thickBot="1">
      <c r="A1" s="84">
        <f>F4+C16+C35+I35+M35+P31+S35+S15+L15+P2</f>
        <v>0</v>
      </c>
      <c r="B1" s="113" t="s">
        <v>180</v>
      </c>
    </row>
    <row r="2" spans="1:19" ht="19" thickTop="1">
      <c r="N2" s="31"/>
      <c r="O2" s="32"/>
      <c r="P2" s="68">
        <f>IF(Q2="E",2,0)</f>
        <v>0</v>
      </c>
      <c r="Q2" s="76" t="s">
        <v>65</v>
      </c>
      <c r="R2" s="32"/>
      <c r="S2" s="33"/>
    </row>
    <row r="3" spans="1:19" ht="15" thickBot="1">
      <c r="N3" s="34"/>
      <c r="O3" s="35"/>
      <c r="P3" s="35"/>
      <c r="Q3" s="35"/>
      <c r="R3" s="35"/>
      <c r="S3" s="36"/>
    </row>
    <row r="4" spans="1:19" ht="15" thickTop="1">
      <c r="C4" s="31"/>
      <c r="D4" s="32"/>
      <c r="E4" s="33"/>
      <c r="F4" s="68">
        <f>IF(F5="E",2,0)</f>
        <v>0</v>
      </c>
      <c r="G4" s="32"/>
      <c r="H4" s="32"/>
      <c r="I4" s="33"/>
      <c r="K4" s="48" t="s">
        <v>82</v>
      </c>
      <c r="N4" s="34"/>
      <c r="O4" s="35"/>
      <c r="P4" s="35"/>
      <c r="Q4" s="35"/>
      <c r="R4" s="35"/>
      <c r="S4" s="36"/>
    </row>
    <row r="5" spans="1:19">
      <c r="C5" s="34"/>
      <c r="D5" s="35"/>
      <c r="E5" s="36"/>
      <c r="F5" s="131" t="s">
        <v>65</v>
      </c>
      <c r="G5" s="35"/>
      <c r="H5" s="35"/>
      <c r="I5" s="36"/>
      <c r="K5" s="48" t="s">
        <v>83</v>
      </c>
      <c r="N5" s="34"/>
      <c r="O5" s="35"/>
      <c r="P5" s="35"/>
      <c r="Q5" s="35"/>
      <c r="R5" s="35"/>
      <c r="S5" s="36"/>
    </row>
    <row r="6" spans="1:19">
      <c r="C6" s="34"/>
      <c r="D6" s="35"/>
      <c r="E6" s="36"/>
      <c r="F6" s="131"/>
      <c r="G6" s="35"/>
      <c r="H6" s="35"/>
      <c r="I6" s="36"/>
      <c r="K6" s="48"/>
      <c r="N6" s="34"/>
      <c r="O6" s="35"/>
      <c r="P6" s="35"/>
      <c r="Q6" s="35"/>
      <c r="R6" s="35"/>
      <c r="S6" s="36"/>
    </row>
    <row r="7" spans="1:19" ht="15" thickBot="1">
      <c r="C7" s="37"/>
      <c r="D7" s="38"/>
      <c r="E7" s="39"/>
      <c r="F7" s="35"/>
      <c r="G7" s="35"/>
      <c r="H7" s="35"/>
      <c r="I7" s="36"/>
      <c r="N7" s="34"/>
      <c r="O7" s="35"/>
      <c r="P7" s="35"/>
      <c r="Q7" s="35"/>
      <c r="R7" s="35"/>
      <c r="S7" s="36"/>
    </row>
    <row r="8" spans="1:19" ht="15" thickTop="1">
      <c r="C8" s="132" t="s">
        <v>167</v>
      </c>
      <c r="D8" s="133"/>
      <c r="E8" s="133"/>
      <c r="F8" s="133"/>
      <c r="G8" s="133"/>
      <c r="H8" s="133"/>
      <c r="I8" s="134"/>
      <c r="N8" s="34"/>
      <c r="O8" s="35"/>
      <c r="P8" s="35"/>
      <c r="Q8" s="35"/>
      <c r="R8" s="35"/>
      <c r="S8" s="36"/>
    </row>
    <row r="9" spans="1:19">
      <c r="C9" s="132"/>
      <c r="D9" s="133"/>
      <c r="E9" s="133"/>
      <c r="F9" s="133"/>
      <c r="G9" s="133"/>
      <c r="H9" s="133"/>
      <c r="I9" s="134"/>
      <c r="N9" s="34"/>
      <c r="O9" s="35"/>
      <c r="P9" s="35"/>
      <c r="Q9" s="35"/>
      <c r="R9" s="35"/>
      <c r="S9" s="36"/>
    </row>
    <row r="10" spans="1:19">
      <c r="C10" s="132"/>
      <c r="D10" s="133"/>
      <c r="E10" s="133"/>
      <c r="F10" s="133"/>
      <c r="G10" s="133"/>
      <c r="H10" s="133"/>
      <c r="I10" s="134"/>
      <c r="N10" s="34"/>
      <c r="O10" s="35"/>
      <c r="P10" s="35"/>
      <c r="Q10" s="35"/>
      <c r="R10" s="35"/>
      <c r="S10" s="36"/>
    </row>
    <row r="11" spans="1:19">
      <c r="C11" s="132"/>
      <c r="D11" s="133"/>
      <c r="E11" s="133"/>
      <c r="F11" s="133"/>
      <c r="G11" s="133"/>
      <c r="H11" s="133"/>
      <c r="I11" s="134"/>
      <c r="N11" s="34"/>
      <c r="O11" s="35"/>
      <c r="P11" s="35"/>
      <c r="Q11" s="35"/>
      <c r="R11" s="35"/>
      <c r="S11" s="36"/>
    </row>
    <row r="12" spans="1:19">
      <c r="C12" s="132"/>
      <c r="D12" s="133"/>
      <c r="E12" s="133"/>
      <c r="F12" s="133"/>
      <c r="G12" s="133"/>
      <c r="H12" s="133"/>
      <c r="I12" s="134"/>
      <c r="N12" s="34"/>
      <c r="O12" s="35"/>
      <c r="P12" s="35"/>
      <c r="Q12" s="35"/>
      <c r="R12" s="35"/>
      <c r="S12" s="36"/>
    </row>
    <row r="13" spans="1:19">
      <c r="C13" s="132"/>
      <c r="D13" s="133"/>
      <c r="E13" s="133"/>
      <c r="F13" s="133"/>
      <c r="G13" s="133"/>
      <c r="H13" s="133"/>
      <c r="I13" s="134"/>
      <c r="N13" s="34"/>
      <c r="O13" s="35"/>
      <c r="P13" s="35"/>
      <c r="Q13" s="35"/>
      <c r="R13" s="35"/>
      <c r="S13" s="36"/>
    </row>
    <row r="14" spans="1:19" ht="15" thickBot="1">
      <c r="C14" s="132"/>
      <c r="D14" s="133"/>
      <c r="E14" s="133"/>
      <c r="F14" s="133"/>
      <c r="G14" s="133"/>
      <c r="H14" s="133"/>
      <c r="I14" s="134"/>
      <c r="N14" s="34"/>
      <c r="O14" s="35"/>
      <c r="P14" s="35"/>
      <c r="Q14" s="35"/>
      <c r="R14" s="35"/>
      <c r="S14" s="36"/>
    </row>
    <row r="15" spans="1:19" ht="19.5" thickTop="1" thickBot="1">
      <c r="C15" s="135"/>
      <c r="D15" s="136"/>
      <c r="E15" s="136"/>
      <c r="F15" s="136"/>
      <c r="G15" s="136"/>
      <c r="H15" s="136"/>
      <c r="I15" s="137"/>
      <c r="L15" s="69">
        <f>IF(M15="CP",2,0)</f>
        <v>0</v>
      </c>
      <c r="M15" s="76" t="s">
        <v>65</v>
      </c>
      <c r="N15" s="35"/>
      <c r="O15" s="35"/>
      <c r="P15" s="35"/>
      <c r="Q15" s="35"/>
      <c r="R15" s="35"/>
      <c r="S15" s="74">
        <f>IF(S16="CP",2,0)</f>
        <v>0</v>
      </c>
    </row>
    <row r="16" spans="1:19" ht="15" thickTop="1">
      <c r="C16" s="69">
        <f>IF(C17="E",2,0)</f>
        <v>0</v>
      </c>
      <c r="D16" s="138" t="s">
        <v>168</v>
      </c>
      <c r="E16" s="138"/>
      <c r="F16" s="138"/>
      <c r="G16" s="138"/>
      <c r="H16" s="138"/>
      <c r="I16" s="139"/>
      <c r="L16" s="34"/>
      <c r="M16" s="133" t="s">
        <v>169</v>
      </c>
      <c r="N16" s="133"/>
      <c r="O16" s="133"/>
      <c r="P16" s="133"/>
      <c r="Q16" s="133"/>
      <c r="R16" s="133"/>
      <c r="S16" s="129" t="s">
        <v>65</v>
      </c>
    </row>
    <row r="17" spans="3:19">
      <c r="C17" s="130" t="s">
        <v>65</v>
      </c>
      <c r="D17" s="140"/>
      <c r="E17" s="140"/>
      <c r="F17" s="140"/>
      <c r="G17" s="140"/>
      <c r="H17" s="140"/>
      <c r="I17" s="141"/>
      <c r="L17" s="34"/>
      <c r="M17" s="133"/>
      <c r="N17" s="133"/>
      <c r="O17" s="133"/>
      <c r="P17" s="133"/>
      <c r="Q17" s="133"/>
      <c r="R17" s="133"/>
      <c r="S17" s="129"/>
    </row>
    <row r="18" spans="3:19">
      <c r="C18" s="130"/>
      <c r="D18" s="140"/>
      <c r="E18" s="140"/>
      <c r="F18" s="140"/>
      <c r="G18" s="140"/>
      <c r="H18" s="140"/>
      <c r="I18" s="141"/>
      <c r="L18" s="34"/>
      <c r="M18" s="133"/>
      <c r="N18" s="133"/>
      <c r="O18" s="133"/>
      <c r="P18" s="133"/>
      <c r="Q18" s="133"/>
      <c r="R18" s="133"/>
      <c r="S18" s="129"/>
    </row>
    <row r="19" spans="3:19">
      <c r="C19" s="130"/>
      <c r="D19" s="140"/>
      <c r="E19" s="140"/>
      <c r="F19" s="140"/>
      <c r="G19" s="140"/>
      <c r="H19" s="140"/>
      <c r="I19" s="141"/>
      <c r="L19" s="34"/>
      <c r="M19" s="133"/>
      <c r="N19" s="133"/>
      <c r="O19" s="133"/>
      <c r="P19" s="133"/>
      <c r="Q19" s="133"/>
      <c r="R19" s="133"/>
      <c r="S19" s="36"/>
    </row>
    <row r="20" spans="3:19">
      <c r="C20" s="34"/>
      <c r="D20" s="140"/>
      <c r="E20" s="140"/>
      <c r="F20" s="140"/>
      <c r="G20" s="140"/>
      <c r="H20" s="140"/>
      <c r="I20" s="141"/>
      <c r="L20" s="34"/>
      <c r="M20" s="133"/>
      <c r="N20" s="133"/>
      <c r="O20" s="133"/>
      <c r="P20" s="133"/>
      <c r="Q20" s="133"/>
      <c r="R20" s="133"/>
      <c r="S20" s="36"/>
    </row>
    <row r="21" spans="3:19">
      <c r="C21" s="34"/>
      <c r="D21" s="140"/>
      <c r="E21" s="140"/>
      <c r="F21" s="140"/>
      <c r="G21" s="140"/>
      <c r="H21" s="140"/>
      <c r="I21" s="141"/>
      <c r="L21" s="34"/>
      <c r="M21" s="133"/>
      <c r="N21" s="133"/>
      <c r="O21" s="133"/>
      <c r="P21" s="133"/>
      <c r="Q21" s="133"/>
      <c r="R21" s="133"/>
      <c r="S21" s="36"/>
    </row>
    <row r="22" spans="3:19">
      <c r="C22" s="34"/>
      <c r="D22" s="140"/>
      <c r="E22" s="140"/>
      <c r="F22" s="140"/>
      <c r="G22" s="140"/>
      <c r="H22" s="140"/>
      <c r="I22" s="141"/>
      <c r="L22" s="34"/>
      <c r="M22" s="133"/>
      <c r="N22" s="133"/>
      <c r="O22" s="133"/>
      <c r="P22" s="133"/>
      <c r="Q22" s="133"/>
      <c r="R22" s="133"/>
      <c r="S22" s="36"/>
    </row>
    <row r="23" spans="3:19">
      <c r="C23" s="34"/>
      <c r="D23" s="140"/>
      <c r="E23" s="140"/>
      <c r="F23" s="140"/>
      <c r="G23" s="140"/>
      <c r="H23" s="140"/>
      <c r="I23" s="141"/>
      <c r="L23" s="34"/>
      <c r="M23" s="104"/>
      <c r="N23" s="104"/>
      <c r="O23" s="104"/>
      <c r="P23" s="104"/>
      <c r="Q23" s="104"/>
      <c r="R23" s="104"/>
      <c r="S23" s="36"/>
    </row>
    <row r="24" spans="3:19">
      <c r="C24" s="34"/>
      <c r="D24" s="140"/>
      <c r="E24" s="140"/>
      <c r="F24" s="140"/>
      <c r="G24" s="140"/>
      <c r="H24" s="140"/>
      <c r="I24" s="141"/>
      <c r="L24" s="34"/>
      <c r="M24" s="35"/>
      <c r="N24" s="35"/>
      <c r="O24" s="35"/>
      <c r="P24" s="35"/>
      <c r="Q24" s="35"/>
      <c r="R24" s="35"/>
      <c r="S24" s="36"/>
    </row>
    <row r="25" spans="3:19">
      <c r="C25" s="34"/>
      <c r="D25" s="140"/>
      <c r="E25" s="140"/>
      <c r="F25" s="140"/>
      <c r="G25" s="140"/>
      <c r="H25" s="140"/>
      <c r="I25" s="141"/>
      <c r="L25" s="34"/>
      <c r="M25" s="35"/>
      <c r="N25" s="35"/>
      <c r="O25" s="35"/>
      <c r="P25" s="35"/>
      <c r="Q25" s="35"/>
      <c r="R25" s="35"/>
      <c r="S25" s="36"/>
    </row>
    <row r="26" spans="3:19">
      <c r="C26" s="34"/>
      <c r="D26" s="140"/>
      <c r="E26" s="140"/>
      <c r="F26" s="140"/>
      <c r="G26" s="140"/>
      <c r="H26" s="140"/>
      <c r="I26" s="141"/>
      <c r="L26" s="34"/>
      <c r="M26" s="35"/>
      <c r="N26" s="35"/>
      <c r="O26" s="35"/>
      <c r="P26" s="35"/>
      <c r="Q26" s="35"/>
      <c r="R26" s="35"/>
      <c r="S26" s="36"/>
    </row>
    <row r="27" spans="3:19">
      <c r="C27" s="34"/>
      <c r="D27" s="140"/>
      <c r="E27" s="140"/>
      <c r="F27" s="140"/>
      <c r="G27" s="140"/>
      <c r="H27" s="140"/>
      <c r="I27" s="141"/>
      <c r="L27" s="34"/>
      <c r="M27" s="35"/>
      <c r="N27" s="35"/>
      <c r="O27" s="35"/>
      <c r="P27" s="35"/>
      <c r="Q27" s="35"/>
      <c r="R27" s="35"/>
      <c r="S27" s="36"/>
    </row>
    <row r="28" spans="3:19" ht="15" thickBot="1">
      <c r="C28" s="34"/>
      <c r="D28" s="140"/>
      <c r="E28" s="140"/>
      <c r="F28" s="140"/>
      <c r="G28" s="140"/>
      <c r="H28" s="140"/>
      <c r="I28" s="141"/>
      <c r="L28" s="34"/>
      <c r="M28" s="35"/>
      <c r="N28" s="35"/>
      <c r="O28" s="35"/>
      <c r="P28" s="35"/>
      <c r="Q28" s="35"/>
      <c r="R28" s="35"/>
      <c r="S28" s="36"/>
    </row>
    <row r="29" spans="3:19" ht="15" thickTop="1">
      <c r="C29" s="40"/>
      <c r="D29" s="66"/>
      <c r="E29" s="41"/>
      <c r="F29" s="35"/>
      <c r="G29" s="35"/>
      <c r="H29" s="35"/>
      <c r="I29" s="36"/>
      <c r="L29" s="34"/>
      <c r="M29" s="35"/>
      <c r="N29" s="35"/>
      <c r="O29" s="35"/>
      <c r="P29" s="35"/>
      <c r="Q29" s="40"/>
      <c r="R29" s="66"/>
      <c r="S29" s="41"/>
    </row>
    <row r="30" spans="3:19" ht="15" customHeight="1">
      <c r="C30" s="42"/>
      <c r="D30" s="106" t="s">
        <v>170</v>
      </c>
      <c r="E30" s="43"/>
      <c r="F30" s="35"/>
      <c r="G30" s="35"/>
      <c r="H30" s="35"/>
      <c r="I30" s="36"/>
      <c r="L30" s="34"/>
      <c r="M30" s="35"/>
      <c r="N30" s="35"/>
      <c r="O30" s="35"/>
      <c r="P30" s="35"/>
      <c r="Q30" s="105" t="s">
        <v>170</v>
      </c>
      <c r="R30" s="67"/>
      <c r="S30" s="43"/>
    </row>
    <row r="31" spans="3:19">
      <c r="C31" s="42"/>
      <c r="D31" s="67"/>
      <c r="E31" s="43"/>
      <c r="F31" s="35"/>
      <c r="G31" s="35"/>
      <c r="H31" s="35"/>
      <c r="I31" s="36"/>
      <c r="L31" s="34"/>
      <c r="M31" s="35"/>
      <c r="N31" s="35"/>
      <c r="O31" s="35"/>
      <c r="P31" s="73">
        <f>IF(P32="E",2,0)</f>
        <v>0</v>
      </c>
      <c r="Q31" s="42"/>
      <c r="R31" s="67"/>
      <c r="S31" s="43"/>
    </row>
    <row r="32" spans="3:19">
      <c r="C32" s="42"/>
      <c r="D32" s="67"/>
      <c r="E32" s="43"/>
      <c r="F32" s="35"/>
      <c r="G32" s="35"/>
      <c r="H32" s="35"/>
      <c r="I32" s="36"/>
      <c r="L32" s="34"/>
      <c r="M32" s="35"/>
      <c r="N32" s="35"/>
      <c r="O32" s="35"/>
      <c r="P32" s="129" t="s">
        <v>65</v>
      </c>
      <c r="Q32" s="42"/>
      <c r="R32" s="67"/>
      <c r="S32" s="43"/>
    </row>
    <row r="33" spans="3:19">
      <c r="C33" s="42"/>
      <c r="D33" s="67"/>
      <c r="E33" s="43"/>
      <c r="F33" s="35"/>
      <c r="G33" s="35"/>
      <c r="H33" s="35"/>
      <c r="I33" s="36"/>
      <c r="K33" s="108" t="s">
        <v>171</v>
      </c>
      <c r="L33" s="34"/>
      <c r="M33" s="35"/>
      <c r="N33" s="35"/>
      <c r="O33" s="35"/>
      <c r="P33" s="129"/>
      <c r="Q33" s="42"/>
      <c r="R33" s="67"/>
      <c r="S33" s="43"/>
    </row>
    <row r="34" spans="3:19" ht="15" customHeight="1">
      <c r="C34" s="42"/>
      <c r="D34" s="67"/>
      <c r="E34" s="43"/>
      <c r="F34" s="35"/>
      <c r="G34" s="35"/>
      <c r="H34" s="35"/>
      <c r="I34" s="36"/>
      <c r="K34" s="108" t="s">
        <v>172</v>
      </c>
      <c r="L34" s="34"/>
      <c r="M34" s="35"/>
      <c r="N34" s="35"/>
      <c r="O34" s="35"/>
      <c r="P34" s="35"/>
      <c r="Q34" s="42"/>
      <c r="R34" s="67"/>
      <c r="S34" s="43"/>
    </row>
    <row r="35" spans="3:19" ht="15.75" customHeight="1" thickBot="1">
      <c r="C35" s="70">
        <f>IF(D35="CP",2,0)</f>
        <v>0</v>
      </c>
      <c r="D35" s="75" t="s">
        <v>65</v>
      </c>
      <c r="E35" s="45"/>
      <c r="F35" s="38"/>
      <c r="G35" s="35"/>
      <c r="H35" s="75" t="s">
        <v>65</v>
      </c>
      <c r="I35" s="71">
        <f>IF(H35="E",2,0)</f>
        <v>0</v>
      </c>
      <c r="K35" s="108" t="s">
        <v>65</v>
      </c>
      <c r="L35" s="37"/>
      <c r="M35" s="72">
        <f>IF(N35="CP",2,0)</f>
        <v>0</v>
      </c>
      <c r="N35" s="75" t="s">
        <v>65</v>
      </c>
      <c r="O35" s="38"/>
      <c r="P35" s="38"/>
      <c r="Q35" s="44"/>
      <c r="R35" s="75" t="s">
        <v>65</v>
      </c>
      <c r="S35" s="107">
        <f>IF(R35="CP",2,0)</f>
        <v>0</v>
      </c>
    </row>
    <row r="36" spans="3:19" ht="15" thickTop="1">
      <c r="G36" s="46"/>
    </row>
    <row r="37" spans="3:19">
      <c r="G37" s="46"/>
    </row>
    <row r="38" spans="3:19">
      <c r="G38" s="46"/>
    </row>
    <row r="39" spans="3:19">
      <c r="G39" s="46"/>
    </row>
    <row r="40" spans="3:19">
      <c r="G40" s="46"/>
    </row>
    <row r="41" spans="3:19">
      <c r="G41" s="46"/>
    </row>
    <row r="42" spans="3:19">
      <c r="G42" s="46"/>
    </row>
    <row r="43" spans="3:19">
      <c r="G43" s="46"/>
    </row>
    <row r="44" spans="3:19">
      <c r="G44" s="46"/>
    </row>
    <row r="45" spans="3:19" ht="15" thickBot="1">
      <c r="G45" s="47"/>
    </row>
    <row r="46" spans="3:19" ht="15" thickTop="1"/>
  </sheetData>
  <sheetProtection password="CC09" sheet="1" objects="1" scenarios="1" selectLockedCells="1"/>
  <mergeCells count="7">
    <mergeCell ref="P32:P33"/>
    <mergeCell ref="S16:S18"/>
    <mergeCell ref="C17:C19"/>
    <mergeCell ref="F5:F6"/>
    <mergeCell ref="C8:I15"/>
    <mergeCell ref="D16:I28"/>
    <mergeCell ref="M16:R22"/>
  </mergeCells>
  <phoneticPr fontId="2" type="noConversion"/>
  <dataValidations count="1">
    <dataValidation type="list" allowBlank="1" showInputMessage="1" showErrorMessage="1" sqref="F5:F6 C17:C19 D35 H35 N35 P32:P33 R35 S16:S18 M15 Q2">
      <formula1>$K$33:$K$35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40"/>
  <sheetViews>
    <sheetView showGridLines="0" workbookViewId="0">
      <selection activeCell="B22" sqref="B22"/>
    </sheetView>
  </sheetViews>
  <sheetFormatPr baseColWidth="10" defaultRowHeight="14.5"/>
  <cols>
    <col min="2" max="2" width="2.81640625" customWidth="1"/>
    <col min="3" max="3" width="27.54296875" bestFit="1" customWidth="1"/>
    <col min="5" max="5" width="2.81640625" customWidth="1"/>
    <col min="6" max="6" width="27.54296875" bestFit="1" customWidth="1"/>
    <col min="8" max="8" width="2.81640625" customWidth="1"/>
    <col min="9" max="9" width="27.54296875" bestFit="1" customWidth="1"/>
    <col min="11" max="11" width="2.81640625" customWidth="1"/>
    <col min="12" max="12" width="27.54296875" bestFit="1" customWidth="1"/>
    <col min="14" max="14" width="2.81640625" customWidth="1"/>
    <col min="15" max="15" width="27.54296875" bestFit="1" customWidth="1"/>
    <col min="17" max="17" width="2.81640625" customWidth="1"/>
    <col min="18" max="18" width="27.54296875" bestFit="1" customWidth="1"/>
  </cols>
  <sheetData>
    <row r="1" spans="1:18" ht="15" thickTop="1">
      <c r="A1" s="60">
        <f>B29+E29+H29+K29+N29+Q29+Q56+N56+K56+H56+E56+B56+B87+E87+H87+K87+K113+H113+E113+B113+B139+E139</f>
        <v>0</v>
      </c>
      <c r="C1" s="145" t="s">
        <v>164</v>
      </c>
      <c r="D1" s="146"/>
      <c r="E1" s="146"/>
      <c r="F1" s="146"/>
      <c r="G1" s="146"/>
      <c r="H1" s="147"/>
    </row>
    <row r="2" spans="1:18" ht="23.5">
      <c r="C2" s="148"/>
      <c r="D2" s="149"/>
      <c r="E2" s="149"/>
      <c r="F2" s="149"/>
      <c r="G2" s="149"/>
      <c r="H2" s="150"/>
      <c r="R2" s="111" t="s">
        <v>176</v>
      </c>
    </row>
    <row r="3" spans="1:18" ht="15" thickBot="1">
      <c r="C3" s="151"/>
      <c r="D3" s="152"/>
      <c r="E3" s="152"/>
      <c r="F3" s="152"/>
      <c r="G3" s="152"/>
      <c r="H3" s="153"/>
    </row>
    <row r="4" spans="1:18" ht="15" thickTop="1">
      <c r="C4" t="s">
        <v>101</v>
      </c>
    </row>
    <row r="5" spans="1:18">
      <c r="A5" s="92">
        <f>C30+F30+I30+L30+O30+R30+R57+O57+L57+I57+F57+C57+C88+F88+I88+L88+L114+I114+F114+C114+C140+F140</f>
        <v>178</v>
      </c>
    </row>
    <row r="6" spans="1:18">
      <c r="C6" s="50"/>
      <c r="E6" s="53"/>
      <c r="F6" s="54"/>
      <c r="H6" s="53"/>
      <c r="I6" s="54"/>
      <c r="K6" s="53"/>
      <c r="L6" s="54"/>
      <c r="N6" s="53"/>
      <c r="O6" s="54"/>
      <c r="Q6" s="53"/>
      <c r="R6" s="54"/>
    </row>
    <row r="7" spans="1:18">
      <c r="C7" s="51"/>
      <c r="E7" s="55"/>
      <c r="F7" s="56"/>
      <c r="H7" s="55"/>
      <c r="I7" s="56"/>
      <c r="K7" s="55"/>
      <c r="L7" s="56"/>
      <c r="N7" s="55"/>
      <c r="O7" s="56"/>
      <c r="Q7" s="55"/>
      <c r="R7" s="56"/>
    </row>
    <row r="8" spans="1:18">
      <c r="C8" s="51"/>
      <c r="E8" s="55"/>
      <c r="F8" s="56"/>
      <c r="H8" s="55"/>
      <c r="I8" s="56"/>
      <c r="K8" s="55"/>
      <c r="L8" s="56"/>
      <c r="N8" s="55"/>
      <c r="O8" s="56"/>
      <c r="Q8" s="55"/>
      <c r="R8" s="56"/>
    </row>
    <row r="9" spans="1:18">
      <c r="C9" s="51"/>
      <c r="E9" s="55"/>
      <c r="F9" s="56"/>
      <c r="H9" s="55"/>
      <c r="I9" s="56"/>
      <c r="K9" s="55"/>
      <c r="L9" s="56"/>
      <c r="N9" s="55"/>
      <c r="O9" s="56"/>
      <c r="Q9" s="55"/>
      <c r="R9" s="56"/>
    </row>
    <row r="10" spans="1:18">
      <c r="C10" s="51"/>
      <c r="E10" s="55"/>
      <c r="F10" s="56"/>
      <c r="H10" s="55"/>
      <c r="I10" s="56"/>
      <c r="K10" s="55"/>
      <c r="L10" s="56"/>
      <c r="N10" s="55"/>
      <c r="O10" s="56"/>
      <c r="Q10" s="55"/>
      <c r="R10" s="56"/>
    </row>
    <row r="11" spans="1:18">
      <c r="C11" s="51"/>
      <c r="E11" s="55"/>
      <c r="F11" s="56"/>
      <c r="H11" s="55"/>
      <c r="I11" s="56"/>
      <c r="K11" s="55"/>
      <c r="L11" s="56"/>
      <c r="N11" s="55"/>
      <c r="O11" s="56"/>
      <c r="Q11" s="55"/>
      <c r="R11" s="56"/>
    </row>
    <row r="12" spans="1:18">
      <c r="C12" s="51"/>
      <c r="E12" s="55"/>
      <c r="F12" s="56"/>
      <c r="H12" s="55"/>
      <c r="I12" s="56"/>
      <c r="K12" s="55"/>
      <c r="L12" s="56"/>
      <c r="N12" s="55"/>
      <c r="O12" s="56"/>
      <c r="Q12" s="55"/>
      <c r="R12" s="56"/>
    </row>
    <row r="13" spans="1:18">
      <c r="C13" s="51"/>
      <c r="E13" s="55"/>
      <c r="F13" s="56"/>
      <c r="H13" s="55"/>
      <c r="I13" s="56"/>
      <c r="K13" s="55"/>
      <c r="L13" s="56"/>
      <c r="N13" s="55"/>
      <c r="O13" s="56"/>
      <c r="Q13" s="55"/>
      <c r="R13" s="56"/>
    </row>
    <row r="14" spans="1:18">
      <c r="C14" s="51"/>
      <c r="E14" s="55"/>
      <c r="F14" s="56"/>
      <c r="H14" s="55"/>
      <c r="I14" s="56"/>
      <c r="K14" s="55"/>
      <c r="L14" s="56"/>
      <c r="N14" s="55"/>
      <c r="O14" s="56"/>
      <c r="Q14" s="55"/>
      <c r="R14" s="56"/>
    </row>
    <row r="15" spans="1:18">
      <c r="C15" s="51"/>
      <c r="E15" s="55"/>
      <c r="F15" s="56"/>
      <c r="H15" s="55"/>
      <c r="I15" s="56"/>
      <c r="K15" s="55"/>
      <c r="L15" s="56"/>
      <c r="N15" s="55"/>
      <c r="O15" s="56"/>
      <c r="Q15" s="55"/>
      <c r="R15" s="56"/>
    </row>
    <row r="16" spans="1:18">
      <c r="C16" s="51"/>
      <c r="E16" s="55"/>
      <c r="F16" s="56"/>
      <c r="H16" s="55"/>
      <c r="I16" s="56"/>
      <c r="K16" s="55"/>
      <c r="L16" s="56"/>
      <c r="N16" s="55"/>
      <c r="O16" s="56"/>
      <c r="Q16" s="55"/>
      <c r="R16" s="56"/>
    </row>
    <row r="17" spans="1:18">
      <c r="C17" s="51"/>
      <c r="E17" s="55"/>
      <c r="F17" s="56"/>
      <c r="H17" s="55"/>
      <c r="I17" s="56"/>
      <c r="K17" s="55"/>
      <c r="L17" s="56"/>
      <c r="N17" s="55"/>
      <c r="O17" s="56"/>
      <c r="Q17" s="55"/>
      <c r="R17" s="56"/>
    </row>
    <row r="18" spans="1:18">
      <c r="C18" s="51"/>
      <c r="E18" s="55"/>
      <c r="F18" s="56"/>
      <c r="H18" s="55"/>
      <c r="I18" s="56"/>
      <c r="K18" s="55"/>
      <c r="L18" s="56"/>
      <c r="N18" s="55"/>
      <c r="O18" s="56"/>
      <c r="Q18" s="55"/>
      <c r="R18" s="56"/>
    </row>
    <row r="19" spans="1:18">
      <c r="C19" s="51"/>
      <c r="E19" s="55"/>
      <c r="F19" s="56"/>
      <c r="H19" s="55"/>
      <c r="I19" s="56"/>
      <c r="K19" s="55"/>
      <c r="L19" s="56"/>
      <c r="N19" s="55"/>
      <c r="O19" s="56"/>
      <c r="Q19" s="55"/>
      <c r="R19" s="56"/>
    </row>
    <row r="20" spans="1:18">
      <c r="C20" s="52"/>
      <c r="E20" s="57"/>
      <c r="F20" s="58"/>
      <c r="H20" s="57"/>
      <c r="I20" s="58"/>
      <c r="K20" s="57"/>
      <c r="L20" s="58"/>
      <c r="N20" s="57"/>
      <c r="O20" s="58"/>
      <c r="Q20" s="57"/>
      <c r="R20" s="58"/>
    </row>
    <row r="21" spans="1:18">
      <c r="B21" s="142" t="s">
        <v>84</v>
      </c>
      <c r="C21" s="142"/>
      <c r="D21" s="82"/>
      <c r="E21" s="142" t="s">
        <v>84</v>
      </c>
      <c r="F21" s="142"/>
      <c r="H21" s="142" t="s">
        <v>84</v>
      </c>
      <c r="I21" s="142"/>
      <c r="K21" s="142" t="s">
        <v>84</v>
      </c>
      <c r="L21" s="142"/>
      <c r="N21" s="142" t="s">
        <v>84</v>
      </c>
      <c r="O21" s="142"/>
      <c r="Q21" s="142" t="s">
        <v>84</v>
      </c>
      <c r="R21" s="142"/>
    </row>
    <row r="22" spans="1:18">
      <c r="A22" s="60">
        <f>IF(B22="x",2,0)</f>
        <v>0</v>
      </c>
      <c r="B22" s="110" t="s">
        <v>175</v>
      </c>
      <c r="C22" s="49" t="s">
        <v>85</v>
      </c>
      <c r="D22" s="60">
        <f>IF(E22="x",2,0)</f>
        <v>0</v>
      </c>
      <c r="E22" s="110" t="s">
        <v>175</v>
      </c>
      <c r="F22" s="49" t="s">
        <v>85</v>
      </c>
      <c r="G22" s="60">
        <f>IF(H22="x",2,0)</f>
        <v>0</v>
      </c>
      <c r="H22" s="110" t="s">
        <v>175</v>
      </c>
      <c r="I22" s="49" t="s">
        <v>85</v>
      </c>
      <c r="J22" s="60">
        <f>IF(K22="x",2,0)</f>
        <v>0</v>
      </c>
      <c r="K22" s="110" t="s">
        <v>175</v>
      </c>
      <c r="L22" s="49" t="s">
        <v>85</v>
      </c>
      <c r="M22" s="60">
        <f>IF(N22="x",2,0)</f>
        <v>0</v>
      </c>
      <c r="N22" s="110" t="s">
        <v>175</v>
      </c>
      <c r="O22" s="49" t="s">
        <v>85</v>
      </c>
      <c r="P22" s="60">
        <f>IF(Q22="x",2,0)</f>
        <v>0</v>
      </c>
      <c r="Q22" s="110" t="s">
        <v>175</v>
      </c>
      <c r="R22" s="49" t="s">
        <v>85</v>
      </c>
    </row>
    <row r="23" spans="1:18">
      <c r="A23" s="60">
        <f>IF(B23="x",-2,0)</f>
        <v>0</v>
      </c>
      <c r="B23" s="110" t="s">
        <v>175</v>
      </c>
      <c r="C23" s="49" t="s">
        <v>86</v>
      </c>
      <c r="D23" s="60">
        <f t="shared" ref="D23:D27" si="0">IF(E23="x",2,0)</f>
        <v>0</v>
      </c>
      <c r="E23" s="110" t="s">
        <v>175</v>
      </c>
      <c r="F23" s="49" t="s">
        <v>86</v>
      </c>
      <c r="G23" s="60">
        <f>IF(H23="x",2,0)</f>
        <v>0</v>
      </c>
      <c r="H23" s="110" t="s">
        <v>175</v>
      </c>
      <c r="I23" s="49" t="s">
        <v>86</v>
      </c>
      <c r="J23" s="60">
        <f t="shared" ref="J23:J28" si="1">IF(K23="x",2,0)</f>
        <v>0</v>
      </c>
      <c r="K23" s="110" t="s">
        <v>175</v>
      </c>
      <c r="L23" s="49" t="s">
        <v>86</v>
      </c>
      <c r="M23" s="60">
        <f>IF(N23="x",2,0)</f>
        <v>0</v>
      </c>
      <c r="N23" s="110" t="s">
        <v>175</v>
      </c>
      <c r="O23" s="49" t="s">
        <v>86</v>
      </c>
      <c r="P23" s="60">
        <f>IF(Q23="x",-2,0)</f>
        <v>0</v>
      </c>
      <c r="Q23" s="110" t="s">
        <v>175</v>
      </c>
      <c r="R23" s="49" t="s">
        <v>86</v>
      </c>
    </row>
    <row r="24" spans="1:18">
      <c r="A24" s="60">
        <f>IF(B24="x",2,0)</f>
        <v>0</v>
      </c>
      <c r="B24" s="110" t="s">
        <v>175</v>
      </c>
      <c r="C24" s="49" t="s">
        <v>87</v>
      </c>
      <c r="D24" s="60">
        <f t="shared" si="0"/>
        <v>0</v>
      </c>
      <c r="E24" s="110" t="s">
        <v>175</v>
      </c>
      <c r="F24" s="49" t="s">
        <v>87</v>
      </c>
      <c r="G24" s="60">
        <f>IF(H24="x",-2,0)</f>
        <v>0</v>
      </c>
      <c r="H24" s="110" t="s">
        <v>175</v>
      </c>
      <c r="I24" s="49" t="s">
        <v>87</v>
      </c>
      <c r="J24" s="60">
        <f t="shared" si="1"/>
        <v>0</v>
      </c>
      <c r="K24" s="110" t="s">
        <v>175</v>
      </c>
      <c r="L24" s="49" t="s">
        <v>87</v>
      </c>
      <c r="M24" s="60">
        <f>IF(N24="x",2,0)</f>
        <v>0</v>
      </c>
      <c r="N24" s="110" t="s">
        <v>175</v>
      </c>
      <c r="O24" s="49" t="s">
        <v>87</v>
      </c>
      <c r="P24" s="60">
        <f>IF(Q24="x",-2,0)</f>
        <v>0</v>
      </c>
      <c r="Q24" s="110" t="s">
        <v>175</v>
      </c>
      <c r="R24" s="49" t="s">
        <v>87</v>
      </c>
    </row>
    <row r="25" spans="1:18">
      <c r="A25" s="60">
        <f>IF(B25="x",-2,0)</f>
        <v>0</v>
      </c>
      <c r="B25" s="110" t="s">
        <v>175</v>
      </c>
      <c r="C25" s="49" t="s">
        <v>88</v>
      </c>
      <c r="D25" s="60">
        <f>IF(E25="x",-2,0)</f>
        <v>0</v>
      </c>
      <c r="E25" s="110" t="s">
        <v>175</v>
      </c>
      <c r="F25" s="49" t="s">
        <v>88</v>
      </c>
      <c r="G25" s="60">
        <f>IF(H25="x",-2,0)</f>
        <v>0</v>
      </c>
      <c r="H25" s="110" t="s">
        <v>175</v>
      </c>
      <c r="I25" s="49" t="s">
        <v>88</v>
      </c>
      <c r="J25" s="60">
        <f>IF(K25="x",2,0)</f>
        <v>0</v>
      </c>
      <c r="K25" s="110" t="s">
        <v>175</v>
      </c>
      <c r="L25" s="49" t="s">
        <v>88</v>
      </c>
      <c r="M25" s="60">
        <f>IF(N25="x",-2,0)</f>
        <v>0</v>
      </c>
      <c r="N25" s="110" t="s">
        <v>175</v>
      </c>
      <c r="O25" s="49" t="s">
        <v>88</v>
      </c>
      <c r="P25" s="60">
        <f>IF(Q25="x",2,0)</f>
        <v>0</v>
      </c>
      <c r="Q25" s="110" t="s">
        <v>175</v>
      </c>
      <c r="R25" s="49" t="s">
        <v>88</v>
      </c>
    </row>
    <row r="26" spans="1:18">
      <c r="A26" s="60">
        <f>IF(B26="x",2,0)</f>
        <v>0</v>
      </c>
      <c r="B26" s="110" t="s">
        <v>175</v>
      </c>
      <c r="C26" s="49" t="s">
        <v>89</v>
      </c>
      <c r="D26" s="60">
        <f t="shared" si="0"/>
        <v>0</v>
      </c>
      <c r="E26" s="110" t="s">
        <v>175</v>
      </c>
      <c r="F26" s="49" t="s">
        <v>89</v>
      </c>
      <c r="G26" s="60">
        <f>IF(H26="x",-2,0)</f>
        <v>0</v>
      </c>
      <c r="H26" s="110" t="s">
        <v>175</v>
      </c>
      <c r="I26" s="49" t="s">
        <v>89</v>
      </c>
      <c r="J26" s="60">
        <f t="shared" si="1"/>
        <v>0</v>
      </c>
      <c r="K26" s="110" t="s">
        <v>175</v>
      </c>
      <c r="L26" s="49" t="s">
        <v>89</v>
      </c>
      <c r="M26" s="60">
        <f>IF(N26="x",-2,0)</f>
        <v>0</v>
      </c>
      <c r="N26" s="110" t="s">
        <v>175</v>
      </c>
      <c r="O26" s="49" t="s">
        <v>89</v>
      </c>
      <c r="P26" s="60">
        <f>IF(Q26="x",-2,0)</f>
        <v>0</v>
      </c>
      <c r="Q26" s="110" t="s">
        <v>175</v>
      </c>
      <c r="R26" s="49" t="s">
        <v>89</v>
      </c>
    </row>
    <row r="27" spans="1:18">
      <c r="A27" s="60">
        <f>IF(B27="x",2,0)</f>
        <v>0</v>
      </c>
      <c r="B27" s="110" t="s">
        <v>175</v>
      </c>
      <c r="C27" s="49" t="s">
        <v>90</v>
      </c>
      <c r="D27" s="60">
        <f t="shared" si="0"/>
        <v>0</v>
      </c>
      <c r="E27" s="110" t="s">
        <v>175</v>
      </c>
      <c r="F27" s="49" t="s">
        <v>90</v>
      </c>
      <c r="G27" s="60">
        <f>IF(H27="x",-2,0)</f>
        <v>0</v>
      </c>
      <c r="H27" s="110" t="s">
        <v>175</v>
      </c>
      <c r="I27" s="49" t="s">
        <v>90</v>
      </c>
      <c r="J27" s="60">
        <f t="shared" si="1"/>
        <v>0</v>
      </c>
      <c r="K27" s="110" t="s">
        <v>175</v>
      </c>
      <c r="L27" s="49" t="s">
        <v>90</v>
      </c>
      <c r="M27" s="60">
        <f>IF(N27="x",2,0)</f>
        <v>0</v>
      </c>
      <c r="N27" s="110" t="s">
        <v>175</v>
      </c>
      <c r="O27" s="49" t="s">
        <v>90</v>
      </c>
      <c r="P27" s="60">
        <f>IF(Q27="x",2,0)</f>
        <v>0</v>
      </c>
      <c r="Q27" s="110" t="s">
        <v>175</v>
      </c>
      <c r="R27" s="49" t="s">
        <v>90</v>
      </c>
    </row>
    <row r="28" spans="1:18">
      <c r="A28" s="60">
        <f>IF(B28="x",2,0)</f>
        <v>0</v>
      </c>
      <c r="B28" s="110" t="s">
        <v>175</v>
      </c>
      <c r="C28" s="49" t="s">
        <v>91</v>
      </c>
      <c r="D28" s="92">
        <f>IF(E28="x",2,0)</f>
        <v>0</v>
      </c>
      <c r="E28" s="110" t="s">
        <v>175</v>
      </c>
      <c r="F28" s="49" t="s">
        <v>91</v>
      </c>
      <c r="G28" s="60">
        <f>IF(H28="x",-2,0)</f>
        <v>0</v>
      </c>
      <c r="H28" s="110" t="s">
        <v>175</v>
      </c>
      <c r="I28" s="49" t="s">
        <v>91</v>
      </c>
      <c r="J28" s="60">
        <f t="shared" si="1"/>
        <v>0</v>
      </c>
      <c r="K28" s="110" t="s">
        <v>175</v>
      </c>
      <c r="L28" s="49" t="s">
        <v>91</v>
      </c>
      <c r="M28" s="60">
        <f>IF(N28="x",-2,0)</f>
        <v>0</v>
      </c>
      <c r="N28" s="110" t="s">
        <v>175</v>
      </c>
      <c r="O28" s="49" t="s">
        <v>91</v>
      </c>
      <c r="P28" s="60">
        <f>IF(Q28="x",-2,0)</f>
        <v>0</v>
      </c>
      <c r="Q28" s="110" t="s">
        <v>175</v>
      </c>
      <c r="R28" s="49" t="s">
        <v>91</v>
      </c>
    </row>
    <row r="29" spans="1:18" s="82" customFormat="1">
      <c r="B29" s="60">
        <f>SUM(A22:A28)</f>
        <v>0</v>
      </c>
      <c r="C29" s="83" t="s">
        <v>92</v>
      </c>
      <c r="E29" s="60">
        <f>SUM(D22:D28)</f>
        <v>0</v>
      </c>
      <c r="F29" s="83" t="s">
        <v>92</v>
      </c>
      <c r="H29" s="60">
        <f>SUM(G22:G28)</f>
        <v>0</v>
      </c>
      <c r="I29" s="83" t="s">
        <v>92</v>
      </c>
      <c r="K29" s="60">
        <f>SUM(J22:J28)</f>
        <v>0</v>
      </c>
      <c r="L29" s="83" t="s">
        <v>92</v>
      </c>
      <c r="N29" s="60">
        <f>SUM(M22:M28)</f>
        <v>0</v>
      </c>
      <c r="O29" s="83" t="s">
        <v>92</v>
      </c>
      <c r="Q29" s="60">
        <f>SUM(P22:P28)</f>
        <v>0</v>
      </c>
      <c r="R29" s="83" t="s">
        <v>92</v>
      </c>
    </row>
    <row r="30" spans="1:18" s="92" customFormat="1">
      <c r="C30" s="92">
        <v>10</v>
      </c>
      <c r="F30" s="92">
        <v>12</v>
      </c>
      <c r="I30" s="92">
        <v>4</v>
      </c>
      <c r="L30" s="92">
        <v>14</v>
      </c>
      <c r="O30" s="92">
        <v>8</v>
      </c>
      <c r="R30" s="92">
        <v>6</v>
      </c>
    </row>
    <row r="33" spans="2:18">
      <c r="C33" s="50"/>
      <c r="F33" s="50"/>
      <c r="I33" s="50"/>
      <c r="L33" s="50"/>
      <c r="O33" s="50"/>
      <c r="R33" s="50"/>
    </row>
    <row r="34" spans="2:18">
      <c r="C34" s="51"/>
      <c r="F34" s="51"/>
      <c r="I34" s="51"/>
      <c r="L34" s="51"/>
      <c r="O34" s="51"/>
      <c r="R34" s="51"/>
    </row>
    <row r="35" spans="2:18">
      <c r="C35" s="51"/>
      <c r="F35" s="51"/>
      <c r="I35" s="51"/>
      <c r="L35" s="51"/>
      <c r="O35" s="51"/>
      <c r="R35" s="51"/>
    </row>
    <row r="36" spans="2:18">
      <c r="C36" s="51"/>
      <c r="F36" s="51"/>
      <c r="I36" s="51"/>
      <c r="L36" s="51"/>
      <c r="O36" s="51"/>
      <c r="R36" s="51"/>
    </row>
    <row r="37" spans="2:18">
      <c r="C37" s="51"/>
      <c r="F37" s="51"/>
      <c r="I37" s="51"/>
      <c r="L37" s="51"/>
      <c r="O37" s="51"/>
      <c r="R37" s="51"/>
    </row>
    <row r="38" spans="2:18">
      <c r="C38" s="51"/>
      <c r="F38" s="51"/>
      <c r="I38" s="51"/>
      <c r="L38" s="51"/>
      <c r="O38" s="51"/>
      <c r="R38" s="51"/>
    </row>
    <row r="39" spans="2:18">
      <c r="C39" s="51"/>
      <c r="F39" s="51"/>
      <c r="I39" s="51"/>
      <c r="L39" s="51"/>
      <c r="O39" s="51"/>
      <c r="R39" s="51"/>
    </row>
    <row r="40" spans="2:18">
      <c r="C40" s="51"/>
      <c r="F40" s="51"/>
      <c r="I40" s="51"/>
      <c r="L40" s="51"/>
      <c r="O40" s="51"/>
      <c r="R40" s="51"/>
    </row>
    <row r="41" spans="2:18">
      <c r="C41" s="51"/>
      <c r="F41" s="51"/>
      <c r="I41" s="51"/>
      <c r="L41" s="51"/>
      <c r="O41" s="51"/>
      <c r="R41" s="51"/>
    </row>
    <row r="42" spans="2:18">
      <c r="C42" s="51"/>
      <c r="F42" s="51"/>
      <c r="I42" s="51"/>
      <c r="L42" s="51"/>
      <c r="O42" s="51"/>
      <c r="R42" s="51"/>
    </row>
    <row r="43" spans="2:18">
      <c r="C43" s="51"/>
      <c r="F43" s="51"/>
      <c r="I43" s="51"/>
      <c r="L43" s="51"/>
      <c r="O43" s="51"/>
      <c r="R43" s="51"/>
    </row>
    <row r="44" spans="2:18">
      <c r="C44" s="51"/>
      <c r="F44" s="51"/>
      <c r="I44" s="51"/>
      <c r="L44" s="51"/>
      <c r="O44" s="51"/>
      <c r="R44" s="51"/>
    </row>
    <row r="45" spans="2:18">
      <c r="C45" s="51"/>
      <c r="F45" s="51"/>
      <c r="I45" s="51"/>
      <c r="L45" s="51"/>
      <c r="O45" s="51"/>
      <c r="R45" s="51"/>
    </row>
    <row r="46" spans="2:18">
      <c r="C46" s="51"/>
      <c r="F46" s="51"/>
      <c r="I46" s="51"/>
      <c r="L46" s="51"/>
      <c r="O46" s="51"/>
      <c r="R46" s="51"/>
    </row>
    <row r="47" spans="2:18">
      <c r="C47" s="52"/>
      <c r="F47" s="52"/>
      <c r="I47" s="52"/>
      <c r="L47" s="52"/>
      <c r="O47" s="52"/>
      <c r="R47" s="52"/>
    </row>
    <row r="48" spans="2:18">
      <c r="B48" s="142" t="s">
        <v>84</v>
      </c>
      <c r="C48" s="142"/>
      <c r="E48" s="142" t="s">
        <v>84</v>
      </c>
      <c r="F48" s="142"/>
      <c r="H48" s="142" t="s">
        <v>84</v>
      </c>
      <c r="I48" s="142"/>
      <c r="K48" s="142" t="s">
        <v>84</v>
      </c>
      <c r="L48" s="142"/>
      <c r="N48" s="142" t="s">
        <v>84</v>
      </c>
      <c r="O48" s="142"/>
      <c r="Q48" s="142" t="s">
        <v>84</v>
      </c>
      <c r="R48" s="142"/>
    </row>
    <row r="49" spans="1:18">
      <c r="A49" s="60">
        <f>IF(B49="x",2,0)</f>
        <v>0</v>
      </c>
      <c r="B49" s="110" t="s">
        <v>175</v>
      </c>
      <c r="C49" s="49" t="s">
        <v>85</v>
      </c>
      <c r="D49" s="60">
        <f>IF(E49="x",2,0)</f>
        <v>0</v>
      </c>
      <c r="E49" s="110" t="s">
        <v>175</v>
      </c>
      <c r="F49" s="49" t="s">
        <v>85</v>
      </c>
      <c r="G49" s="60">
        <f>IF(H49="x",2,0)</f>
        <v>0</v>
      </c>
      <c r="H49" s="110" t="s">
        <v>175</v>
      </c>
      <c r="I49" s="49" t="s">
        <v>85</v>
      </c>
      <c r="J49" s="60">
        <f>IF(K49="x",-2,0)</f>
        <v>0</v>
      </c>
      <c r="K49" s="110" t="s">
        <v>175</v>
      </c>
      <c r="L49" s="49" t="s">
        <v>85</v>
      </c>
      <c r="M49" s="60">
        <f>IF(N49="x",2,0)</f>
        <v>0</v>
      </c>
      <c r="N49" s="110" t="s">
        <v>175</v>
      </c>
      <c r="O49" s="49" t="s">
        <v>85</v>
      </c>
      <c r="P49" s="60">
        <f>IF(Q49="x",2,0)</f>
        <v>0</v>
      </c>
      <c r="Q49" s="110" t="s">
        <v>175</v>
      </c>
      <c r="R49" s="49" t="s">
        <v>85</v>
      </c>
    </row>
    <row r="50" spans="1:18">
      <c r="A50" s="60">
        <f>IF(B50="x",-2,0)</f>
        <v>0</v>
      </c>
      <c r="B50" s="110" t="s">
        <v>175</v>
      </c>
      <c r="C50" s="49" t="s">
        <v>86</v>
      </c>
      <c r="D50" s="60">
        <f>IF(E50="x",-2,0)</f>
        <v>0</v>
      </c>
      <c r="E50" s="110" t="s">
        <v>175</v>
      </c>
      <c r="F50" s="49" t="s">
        <v>86</v>
      </c>
      <c r="G50" s="60">
        <f>IF(H50="x",-2,0)</f>
        <v>0</v>
      </c>
      <c r="H50" s="110" t="s">
        <v>175</v>
      </c>
      <c r="I50" s="49" t="s">
        <v>86</v>
      </c>
      <c r="J50" s="60">
        <f>IF(K50="x",-2,0)</f>
        <v>0</v>
      </c>
      <c r="K50" s="110" t="s">
        <v>175</v>
      </c>
      <c r="L50" s="49" t="s">
        <v>86</v>
      </c>
      <c r="M50" s="60">
        <f>IF(N50="x",-2,0)</f>
        <v>0</v>
      </c>
      <c r="N50" s="110" t="s">
        <v>175</v>
      </c>
      <c r="O50" s="49" t="s">
        <v>86</v>
      </c>
      <c r="P50" s="60">
        <f t="shared" ref="P50:P55" si="2">IF(Q50="x",2,0)</f>
        <v>0</v>
      </c>
      <c r="Q50" s="110" t="s">
        <v>175</v>
      </c>
      <c r="R50" s="49" t="s">
        <v>86</v>
      </c>
    </row>
    <row r="51" spans="1:18">
      <c r="A51" s="60">
        <f t="shared" ref="A51:A55" si="3">IF(B51="x",2,0)</f>
        <v>0</v>
      </c>
      <c r="B51" s="110" t="s">
        <v>175</v>
      </c>
      <c r="C51" s="49" t="s">
        <v>87</v>
      </c>
      <c r="D51" s="60">
        <f>IF(E51="x",2,0)</f>
        <v>0</v>
      </c>
      <c r="E51" s="110" t="s">
        <v>175</v>
      </c>
      <c r="F51" s="49" t="s">
        <v>87</v>
      </c>
      <c r="G51" s="60">
        <f>IF(H51="x",2,0)</f>
        <v>0</v>
      </c>
      <c r="H51" s="110" t="s">
        <v>175</v>
      </c>
      <c r="I51" s="49" t="s">
        <v>87</v>
      </c>
      <c r="J51" s="60">
        <f>IF(K51="x",2,0)</f>
        <v>0</v>
      </c>
      <c r="K51" s="110" t="s">
        <v>175</v>
      </c>
      <c r="L51" s="49" t="s">
        <v>87</v>
      </c>
      <c r="M51" s="60">
        <f>IF(N51="x",2,0)</f>
        <v>0</v>
      </c>
      <c r="N51" s="110" t="s">
        <v>175</v>
      </c>
      <c r="O51" s="49" t="s">
        <v>87</v>
      </c>
      <c r="P51" s="60">
        <f>IF(Q51="x",-2,0)</f>
        <v>0</v>
      </c>
      <c r="Q51" s="110" t="s">
        <v>175</v>
      </c>
      <c r="R51" s="49" t="s">
        <v>87</v>
      </c>
    </row>
    <row r="52" spans="1:18">
      <c r="A52" s="60">
        <f>IF(B52="x",2,0)</f>
        <v>0</v>
      </c>
      <c r="B52" s="110" t="s">
        <v>175</v>
      </c>
      <c r="C52" s="49" t="s">
        <v>88</v>
      </c>
      <c r="D52" s="60">
        <f>IF(E52="x",2,0)</f>
        <v>0</v>
      </c>
      <c r="E52" s="110" t="s">
        <v>175</v>
      </c>
      <c r="F52" s="49" t="s">
        <v>88</v>
      </c>
      <c r="G52" s="60">
        <f>IF(H52="x",-2,0)</f>
        <v>0</v>
      </c>
      <c r="H52" s="110" t="s">
        <v>175</v>
      </c>
      <c r="I52" s="49" t="s">
        <v>88</v>
      </c>
      <c r="J52" s="60">
        <f>IF(K52="x",-2,0)</f>
        <v>0</v>
      </c>
      <c r="K52" s="110" t="s">
        <v>175</v>
      </c>
      <c r="L52" s="49" t="s">
        <v>88</v>
      </c>
      <c r="M52" s="60">
        <f>IF(N52="x",-2,0)</f>
        <v>0</v>
      </c>
      <c r="N52" s="110" t="s">
        <v>175</v>
      </c>
      <c r="O52" s="49" t="s">
        <v>88</v>
      </c>
      <c r="P52" s="60">
        <f>IF(Q52="x",-2,0)</f>
        <v>0</v>
      </c>
      <c r="Q52" s="110" t="s">
        <v>175</v>
      </c>
      <c r="R52" s="49" t="s">
        <v>88</v>
      </c>
    </row>
    <row r="53" spans="1:18">
      <c r="A53" s="60">
        <f t="shared" si="3"/>
        <v>0</v>
      </c>
      <c r="B53" s="110" t="s">
        <v>175</v>
      </c>
      <c r="C53" s="49" t="s">
        <v>89</v>
      </c>
      <c r="D53" s="60">
        <f>IF(E53="x",-2,0)</f>
        <v>0</v>
      </c>
      <c r="E53" s="110" t="s">
        <v>175</v>
      </c>
      <c r="F53" s="49" t="s">
        <v>89</v>
      </c>
      <c r="G53" s="60">
        <f>IF(H53="x",-2,0)</f>
        <v>0</v>
      </c>
      <c r="H53" s="110" t="s">
        <v>175</v>
      </c>
      <c r="I53" s="49" t="s">
        <v>89</v>
      </c>
      <c r="J53" s="60">
        <f>IF(K53="x",-2,0)</f>
        <v>0</v>
      </c>
      <c r="K53" s="110" t="s">
        <v>175</v>
      </c>
      <c r="L53" s="49" t="s">
        <v>89</v>
      </c>
      <c r="M53" s="60">
        <f>IF(N53="x",-2,0)</f>
        <v>0</v>
      </c>
      <c r="N53" s="110" t="s">
        <v>175</v>
      </c>
      <c r="O53" s="49" t="s">
        <v>89</v>
      </c>
      <c r="P53" s="60">
        <f t="shared" si="2"/>
        <v>0</v>
      </c>
      <c r="Q53" s="110" t="s">
        <v>175</v>
      </c>
      <c r="R53" s="49" t="s">
        <v>89</v>
      </c>
    </row>
    <row r="54" spans="1:18">
      <c r="A54" s="60">
        <f t="shared" si="3"/>
        <v>0</v>
      </c>
      <c r="B54" s="110" t="s">
        <v>175</v>
      </c>
      <c r="C54" s="49" t="s">
        <v>90</v>
      </c>
      <c r="D54" s="60">
        <f>IF(E54="x",2,0)</f>
        <v>0</v>
      </c>
      <c r="E54" s="110" t="s">
        <v>175</v>
      </c>
      <c r="F54" s="49" t="s">
        <v>90</v>
      </c>
      <c r="G54" s="60">
        <f>IF(H54="x",2,0)</f>
        <v>0</v>
      </c>
      <c r="H54" s="110" t="s">
        <v>175</v>
      </c>
      <c r="I54" s="49" t="s">
        <v>90</v>
      </c>
      <c r="J54" s="60">
        <f>IF(K54="x",2,0)</f>
        <v>0</v>
      </c>
      <c r="K54" s="110" t="s">
        <v>175</v>
      </c>
      <c r="L54" s="49" t="s">
        <v>90</v>
      </c>
      <c r="M54" s="60">
        <f>IF(N54="x",-2,0)</f>
        <v>0</v>
      </c>
      <c r="N54" s="110" t="s">
        <v>175</v>
      </c>
      <c r="O54" s="49" t="s">
        <v>90</v>
      </c>
      <c r="P54" s="60">
        <f t="shared" si="2"/>
        <v>0</v>
      </c>
      <c r="Q54" s="110" t="s">
        <v>175</v>
      </c>
      <c r="R54" s="49" t="s">
        <v>90</v>
      </c>
    </row>
    <row r="55" spans="1:18">
      <c r="A55" s="60">
        <f t="shared" si="3"/>
        <v>0</v>
      </c>
      <c r="B55" s="110" t="s">
        <v>175</v>
      </c>
      <c r="C55" s="49" t="s">
        <v>91</v>
      </c>
      <c r="D55" s="60">
        <f>IF(E55="x",-2,0)</f>
        <v>0</v>
      </c>
      <c r="E55" s="110" t="s">
        <v>175</v>
      </c>
      <c r="F55" s="49" t="s">
        <v>91</v>
      </c>
      <c r="G55" s="60">
        <f>IF(H55="x",-2,0)</f>
        <v>0</v>
      </c>
      <c r="H55" s="110" t="s">
        <v>175</v>
      </c>
      <c r="I55" s="49" t="s">
        <v>91</v>
      </c>
      <c r="J55" s="60">
        <f>IF(K55="x",-2,0)</f>
        <v>0</v>
      </c>
      <c r="K55" s="110" t="s">
        <v>175</v>
      </c>
      <c r="L55" s="49" t="s">
        <v>91</v>
      </c>
      <c r="M55" s="60">
        <f>IF(N55="x",-2,0)</f>
        <v>0</v>
      </c>
      <c r="N55" s="110" t="s">
        <v>175</v>
      </c>
      <c r="O55" s="49" t="s">
        <v>91</v>
      </c>
      <c r="P55" s="60">
        <f t="shared" si="2"/>
        <v>0</v>
      </c>
      <c r="Q55" s="110" t="s">
        <v>175</v>
      </c>
      <c r="R55" s="49" t="s">
        <v>91</v>
      </c>
    </row>
    <row r="56" spans="1:18" s="82" customFormat="1">
      <c r="B56" s="60">
        <f>SUM(A49:A55)</f>
        <v>0</v>
      </c>
      <c r="C56" s="83" t="s">
        <v>92</v>
      </c>
      <c r="E56" s="60">
        <f>SUM(D49:D55)</f>
        <v>0</v>
      </c>
      <c r="F56" s="83" t="s">
        <v>92</v>
      </c>
      <c r="H56" s="60">
        <f>SUM(G49:G55)</f>
        <v>0</v>
      </c>
      <c r="I56" s="83" t="s">
        <v>92</v>
      </c>
      <c r="K56" s="60">
        <f>SUM(J49:J55)</f>
        <v>0</v>
      </c>
      <c r="L56" s="83" t="s">
        <v>92</v>
      </c>
      <c r="N56" s="60">
        <f>SUM(M49:M55)</f>
        <v>0</v>
      </c>
      <c r="O56" s="83" t="s">
        <v>92</v>
      </c>
      <c r="Q56" s="60">
        <f>SUM(P49:P55)</f>
        <v>0</v>
      </c>
      <c r="R56" s="83" t="s">
        <v>92</v>
      </c>
    </row>
    <row r="57" spans="1:18" s="92" customFormat="1">
      <c r="C57" s="92">
        <v>12</v>
      </c>
      <c r="F57" s="92">
        <v>8</v>
      </c>
      <c r="I57" s="92">
        <v>6</v>
      </c>
      <c r="L57" s="92">
        <v>4</v>
      </c>
      <c r="O57" s="92">
        <v>4</v>
      </c>
      <c r="R57" s="92">
        <v>10</v>
      </c>
    </row>
    <row r="59" spans="1:18" ht="15" thickBot="1"/>
    <row r="60" spans="1:18" ht="15.75" customHeight="1" thickTop="1">
      <c r="C60" s="145" t="s">
        <v>165</v>
      </c>
      <c r="D60" s="146"/>
      <c r="E60" s="146"/>
      <c r="F60" s="146"/>
      <c r="G60" s="146"/>
      <c r="H60" s="146"/>
      <c r="I60" s="147"/>
    </row>
    <row r="61" spans="1:18" ht="15" customHeight="1">
      <c r="C61" s="148"/>
      <c r="D61" s="149"/>
      <c r="E61" s="149"/>
      <c r="F61" s="149"/>
      <c r="G61" s="149"/>
      <c r="H61" s="149"/>
      <c r="I61" s="150"/>
    </row>
    <row r="62" spans="1:18" ht="15.75" customHeight="1" thickBot="1">
      <c r="C62" s="151"/>
      <c r="D62" s="152"/>
      <c r="E62" s="152"/>
      <c r="F62" s="152"/>
      <c r="G62" s="152"/>
      <c r="H62" s="152"/>
      <c r="I62" s="153"/>
    </row>
    <row r="63" spans="1:18" ht="15.75" customHeight="1" thickTop="1"/>
    <row r="64" spans="1:18">
      <c r="C64" s="50"/>
      <c r="E64" s="53"/>
      <c r="F64" s="54"/>
      <c r="H64" s="53"/>
      <c r="I64" s="54"/>
      <c r="K64" s="53"/>
      <c r="L64" s="54"/>
    </row>
    <row r="65" spans="1:12" ht="23.5">
      <c r="C65" s="93" t="s">
        <v>155</v>
      </c>
      <c r="E65" s="55"/>
      <c r="F65" s="56"/>
      <c r="H65" s="55"/>
      <c r="I65" s="56"/>
      <c r="K65" s="55"/>
      <c r="L65" s="56"/>
    </row>
    <row r="66" spans="1:12">
      <c r="C66" s="51"/>
      <c r="E66" s="55"/>
      <c r="F66" s="56"/>
      <c r="H66" s="55"/>
      <c r="I66" s="56"/>
      <c r="K66" s="55"/>
      <c r="L66" s="56"/>
    </row>
    <row r="67" spans="1:12">
      <c r="C67" s="51"/>
      <c r="E67" s="55"/>
      <c r="F67" s="56"/>
      <c r="H67" s="55"/>
      <c r="I67" s="56"/>
      <c r="K67" s="55"/>
      <c r="L67" s="56"/>
    </row>
    <row r="68" spans="1:12">
      <c r="C68" s="51"/>
      <c r="E68" s="55"/>
      <c r="F68" s="56"/>
      <c r="H68" s="55"/>
      <c r="I68" s="56"/>
      <c r="K68" s="55"/>
      <c r="L68" s="56"/>
    </row>
    <row r="69" spans="1:12">
      <c r="C69" s="51"/>
      <c r="E69" s="55"/>
      <c r="F69" s="56"/>
      <c r="H69" s="55"/>
      <c r="I69" s="56"/>
      <c r="K69" s="55"/>
      <c r="L69" s="56"/>
    </row>
    <row r="70" spans="1:12">
      <c r="C70" s="51"/>
      <c r="E70" s="55"/>
      <c r="F70" s="56"/>
      <c r="H70" s="55"/>
      <c r="I70" s="56"/>
      <c r="K70" s="55"/>
      <c r="L70" s="56"/>
    </row>
    <row r="71" spans="1:12">
      <c r="C71" s="51"/>
      <c r="E71" s="55"/>
      <c r="F71" s="56"/>
      <c r="H71" s="55"/>
      <c r="I71" s="56"/>
      <c r="K71" s="55"/>
      <c r="L71" s="56"/>
    </row>
    <row r="72" spans="1:12">
      <c r="C72" s="51"/>
      <c r="E72" s="55"/>
      <c r="F72" s="56"/>
      <c r="H72" s="55"/>
      <c r="I72" s="56"/>
      <c r="K72" s="55"/>
      <c r="L72" s="56"/>
    </row>
    <row r="73" spans="1:12">
      <c r="C73" s="51"/>
      <c r="E73" s="55"/>
      <c r="F73" s="56"/>
      <c r="H73" s="55"/>
      <c r="I73" s="56"/>
      <c r="K73" s="55"/>
      <c r="L73" s="56"/>
    </row>
    <row r="74" spans="1:12">
      <c r="C74" s="51"/>
      <c r="E74" s="55"/>
      <c r="F74" s="56"/>
      <c r="H74" s="55"/>
      <c r="I74" s="56"/>
      <c r="K74" s="55"/>
      <c r="L74" s="56"/>
    </row>
    <row r="75" spans="1:12">
      <c r="C75" s="51"/>
      <c r="E75" s="55"/>
      <c r="F75" s="56"/>
      <c r="H75" s="55"/>
      <c r="I75" s="56"/>
      <c r="K75" s="55"/>
      <c r="L75" s="56"/>
    </row>
    <row r="76" spans="1:12">
      <c r="C76" s="51"/>
      <c r="E76" s="55"/>
      <c r="F76" s="56"/>
      <c r="H76" s="55"/>
      <c r="I76" s="56"/>
      <c r="K76" s="55"/>
      <c r="L76" s="56"/>
    </row>
    <row r="77" spans="1:12">
      <c r="C77" s="51"/>
      <c r="E77" s="55"/>
      <c r="F77" s="56"/>
      <c r="H77" s="55"/>
      <c r="I77" s="56"/>
      <c r="K77" s="55"/>
      <c r="L77" s="56"/>
    </row>
    <row r="78" spans="1:12">
      <c r="C78" s="52"/>
      <c r="E78" s="57"/>
      <c r="F78" s="58"/>
      <c r="H78" s="57"/>
      <c r="I78" s="58"/>
      <c r="K78" s="57"/>
      <c r="L78" s="58"/>
    </row>
    <row r="79" spans="1:12">
      <c r="B79" s="142" t="s">
        <v>84</v>
      </c>
      <c r="C79" s="142"/>
      <c r="E79" s="142" t="s">
        <v>84</v>
      </c>
      <c r="F79" s="142"/>
      <c r="H79" s="142" t="s">
        <v>84</v>
      </c>
      <c r="I79" s="142"/>
      <c r="K79" s="142" t="s">
        <v>84</v>
      </c>
      <c r="L79" s="142"/>
    </row>
    <row r="80" spans="1:12">
      <c r="A80" s="92">
        <f>IF(B80="x",2,0)</f>
        <v>0</v>
      </c>
      <c r="B80" s="110" t="s">
        <v>175</v>
      </c>
      <c r="C80" s="49" t="s">
        <v>85</v>
      </c>
      <c r="D80" s="92">
        <f>IF(E80="x",2,0)</f>
        <v>0</v>
      </c>
      <c r="E80" s="110" t="s">
        <v>175</v>
      </c>
      <c r="F80" s="49" t="s">
        <v>85</v>
      </c>
      <c r="G80" s="60">
        <f>IF(H80="x",2,0)</f>
        <v>0</v>
      </c>
      <c r="H80" s="110" t="s">
        <v>175</v>
      </c>
      <c r="I80" s="49" t="s">
        <v>85</v>
      </c>
      <c r="J80" s="60">
        <f>IF(K80="x",2,0)</f>
        <v>0</v>
      </c>
      <c r="K80" s="110" t="s">
        <v>175</v>
      </c>
      <c r="L80" s="49" t="s">
        <v>85</v>
      </c>
    </row>
    <row r="81" spans="1:12">
      <c r="A81" s="92">
        <f>IF(B81="x",2,0)</f>
        <v>0</v>
      </c>
      <c r="B81" s="110" t="s">
        <v>175</v>
      </c>
      <c r="C81" s="49" t="s">
        <v>86</v>
      </c>
      <c r="D81" s="92">
        <f>IF(E81="x",-2,0)</f>
        <v>0</v>
      </c>
      <c r="E81" s="110" t="s">
        <v>175</v>
      </c>
      <c r="F81" s="49" t="s">
        <v>86</v>
      </c>
      <c r="G81" s="60">
        <f>IF(H81="x",2,0)</f>
        <v>0</v>
      </c>
      <c r="H81" s="110" t="s">
        <v>175</v>
      </c>
      <c r="I81" s="49" t="s">
        <v>86</v>
      </c>
      <c r="J81" s="60">
        <f>IF(K81="x",-2,0)</f>
        <v>0</v>
      </c>
      <c r="K81" s="110" t="s">
        <v>175</v>
      </c>
      <c r="L81" s="49" t="s">
        <v>86</v>
      </c>
    </row>
    <row r="82" spans="1:12">
      <c r="A82" s="92">
        <f>IF(B82="x",2,0)</f>
        <v>0</v>
      </c>
      <c r="B82" s="110" t="s">
        <v>175</v>
      </c>
      <c r="C82" s="49" t="s">
        <v>87</v>
      </c>
      <c r="D82" s="92">
        <f>IF(E82="x",-2,0)</f>
        <v>0</v>
      </c>
      <c r="E82" s="110" t="s">
        <v>175</v>
      </c>
      <c r="F82" s="49" t="s">
        <v>87</v>
      </c>
      <c r="G82" s="60">
        <f>IF(H82="x",-2,0)</f>
        <v>0</v>
      </c>
      <c r="H82" s="110" t="s">
        <v>175</v>
      </c>
      <c r="I82" s="49" t="s">
        <v>87</v>
      </c>
      <c r="J82" s="60">
        <f>IF(K82="x",-2,0)</f>
        <v>0</v>
      </c>
      <c r="K82" s="110" t="s">
        <v>175</v>
      </c>
      <c r="L82" s="49" t="s">
        <v>87</v>
      </c>
    </row>
    <row r="83" spans="1:12">
      <c r="A83" s="92">
        <f>IF(B83="x",2,0)</f>
        <v>0</v>
      </c>
      <c r="B83" s="110" t="s">
        <v>175</v>
      </c>
      <c r="C83" s="49" t="s">
        <v>88</v>
      </c>
      <c r="D83" s="92">
        <f>IF(E83="x",2,0)</f>
        <v>0</v>
      </c>
      <c r="E83" s="110" t="s">
        <v>175</v>
      </c>
      <c r="F83" s="49" t="s">
        <v>88</v>
      </c>
      <c r="G83" s="60">
        <f>IF(H83="x",2,0)</f>
        <v>0</v>
      </c>
      <c r="H83" s="110" t="s">
        <v>175</v>
      </c>
      <c r="I83" s="49" t="s">
        <v>88</v>
      </c>
      <c r="J83" s="60">
        <f>IF(K83="x",2,0)</f>
        <v>0</v>
      </c>
      <c r="K83" s="110" t="s">
        <v>175</v>
      </c>
      <c r="L83" s="49" t="s">
        <v>88</v>
      </c>
    </row>
    <row r="84" spans="1:12">
      <c r="A84" s="92">
        <f>IF(B84="x",-2,0)</f>
        <v>0</v>
      </c>
      <c r="B84" s="110" t="s">
        <v>175</v>
      </c>
      <c r="C84" s="49" t="s">
        <v>89</v>
      </c>
      <c r="D84" s="92">
        <f>IF(E84="x",-2,0)</f>
        <v>0</v>
      </c>
      <c r="E84" s="110" t="s">
        <v>175</v>
      </c>
      <c r="F84" s="49" t="s">
        <v>89</v>
      </c>
      <c r="G84" s="60">
        <f>IF(H84="x",-2,0)</f>
        <v>0</v>
      </c>
      <c r="H84" s="110" t="s">
        <v>175</v>
      </c>
      <c r="I84" s="49" t="s">
        <v>89</v>
      </c>
      <c r="J84" s="60">
        <f>IF(K84="x",-2,0)</f>
        <v>0</v>
      </c>
      <c r="K84" s="110" t="s">
        <v>175</v>
      </c>
      <c r="L84" s="49" t="s">
        <v>89</v>
      </c>
    </row>
    <row r="85" spans="1:12">
      <c r="A85" s="92">
        <f>IF(B85="x",2,0)</f>
        <v>0</v>
      </c>
      <c r="B85" s="110" t="s">
        <v>175</v>
      </c>
      <c r="C85" s="49" t="s">
        <v>90</v>
      </c>
      <c r="D85" s="92">
        <f>IF(E85="x",2,0)</f>
        <v>0</v>
      </c>
      <c r="E85" s="110" t="s">
        <v>175</v>
      </c>
      <c r="F85" s="49" t="s">
        <v>90</v>
      </c>
      <c r="G85" s="60">
        <f>IF(H85="x",-2,0)</f>
        <v>0</v>
      </c>
      <c r="H85" s="110" t="s">
        <v>175</v>
      </c>
      <c r="I85" s="49" t="s">
        <v>90</v>
      </c>
      <c r="J85" s="60">
        <f>IF(K85="x",2,0)</f>
        <v>0</v>
      </c>
      <c r="K85" s="110" t="s">
        <v>175</v>
      </c>
      <c r="L85" s="49" t="s">
        <v>90</v>
      </c>
    </row>
    <row r="86" spans="1:12">
      <c r="A86" s="92">
        <f>IF(B86="x",-2,0)</f>
        <v>0</v>
      </c>
      <c r="B86" s="110" t="s">
        <v>175</v>
      </c>
      <c r="C86" s="49" t="s">
        <v>91</v>
      </c>
      <c r="D86" s="92">
        <f>IF(E86="x",-2,0)</f>
        <v>0</v>
      </c>
      <c r="E86" s="110" t="s">
        <v>175</v>
      </c>
      <c r="F86" s="49" t="s">
        <v>91</v>
      </c>
      <c r="G86" s="60">
        <f>IF(H86="x",-2,0)</f>
        <v>0</v>
      </c>
      <c r="H86" s="110" t="s">
        <v>175</v>
      </c>
      <c r="I86" s="49" t="s">
        <v>91</v>
      </c>
      <c r="J86" s="60">
        <f>IF(K86="x",-2,0)</f>
        <v>0</v>
      </c>
      <c r="K86" s="110" t="s">
        <v>175</v>
      </c>
      <c r="L86" s="49" t="s">
        <v>91</v>
      </c>
    </row>
    <row r="87" spans="1:12" s="82" customFormat="1">
      <c r="B87" s="60">
        <f>SUM(A80:A86)</f>
        <v>0</v>
      </c>
      <c r="C87" s="83" t="s">
        <v>92</v>
      </c>
      <c r="E87" s="60">
        <f>SUM(D80:D86)</f>
        <v>0</v>
      </c>
      <c r="F87" s="83" t="s">
        <v>92</v>
      </c>
      <c r="H87" s="60">
        <f>SUM(G80:G86)</f>
        <v>0</v>
      </c>
      <c r="I87" s="83" t="s">
        <v>92</v>
      </c>
      <c r="K87" s="60">
        <f>SUM(J80:J86)</f>
        <v>0</v>
      </c>
      <c r="L87" s="83" t="s">
        <v>92</v>
      </c>
    </row>
    <row r="88" spans="1:12" s="92" customFormat="1">
      <c r="C88" s="92">
        <v>10</v>
      </c>
      <c r="F88" s="92">
        <v>6</v>
      </c>
      <c r="I88" s="92">
        <v>6</v>
      </c>
      <c r="L88" s="92">
        <v>6</v>
      </c>
    </row>
    <row r="90" spans="1:12">
      <c r="C90" s="50"/>
      <c r="E90" s="53"/>
      <c r="F90" s="54"/>
      <c r="H90" s="53"/>
      <c r="I90" s="54"/>
      <c r="K90" s="53"/>
      <c r="L90" s="54"/>
    </row>
    <row r="91" spans="1:12" ht="23.5">
      <c r="C91" s="51"/>
      <c r="E91" s="143" t="s">
        <v>177</v>
      </c>
      <c r="F91" s="144"/>
      <c r="H91" s="55"/>
      <c r="I91" s="56"/>
      <c r="K91" s="55"/>
      <c r="L91" s="56"/>
    </row>
    <row r="92" spans="1:12">
      <c r="C92" s="51"/>
      <c r="E92" s="55"/>
      <c r="F92" s="56"/>
      <c r="H92" s="55"/>
      <c r="I92" s="56"/>
      <c r="K92" s="55"/>
      <c r="L92" s="56"/>
    </row>
    <row r="93" spans="1:12">
      <c r="C93" s="51"/>
      <c r="E93" s="55"/>
      <c r="F93" s="56"/>
      <c r="H93" s="55"/>
      <c r="I93" s="56"/>
      <c r="K93" s="55"/>
      <c r="L93" s="56"/>
    </row>
    <row r="94" spans="1:12">
      <c r="C94" s="51"/>
      <c r="E94" s="55"/>
      <c r="F94" s="56"/>
      <c r="H94" s="55"/>
      <c r="I94" s="56"/>
      <c r="K94" s="55"/>
      <c r="L94" s="56"/>
    </row>
    <row r="95" spans="1:12">
      <c r="C95" s="51"/>
      <c r="E95" s="55"/>
      <c r="F95" s="56"/>
      <c r="H95" s="55"/>
      <c r="I95" s="56"/>
      <c r="K95" s="55"/>
      <c r="L95" s="56"/>
    </row>
    <row r="96" spans="1:12">
      <c r="C96" s="51"/>
      <c r="E96" s="55"/>
      <c r="F96" s="56"/>
      <c r="H96" s="55"/>
      <c r="I96" s="56"/>
      <c r="K96" s="55"/>
      <c r="L96" s="56"/>
    </row>
    <row r="97" spans="1:12">
      <c r="C97" s="51"/>
      <c r="E97" s="55"/>
      <c r="F97" s="56"/>
      <c r="H97" s="55"/>
      <c r="I97" s="56"/>
      <c r="K97" s="55"/>
      <c r="L97" s="56"/>
    </row>
    <row r="98" spans="1:12">
      <c r="C98" s="51"/>
      <c r="E98" s="55"/>
      <c r="F98" s="56"/>
      <c r="H98" s="55"/>
      <c r="I98" s="56"/>
      <c r="K98" s="55"/>
      <c r="L98" s="56"/>
    </row>
    <row r="99" spans="1:12">
      <c r="C99" s="51"/>
      <c r="E99" s="55"/>
      <c r="F99" s="56"/>
      <c r="H99" s="55"/>
      <c r="I99" s="56"/>
      <c r="K99" s="55"/>
      <c r="L99" s="56"/>
    </row>
    <row r="100" spans="1:12">
      <c r="C100" s="51"/>
      <c r="E100" s="55"/>
      <c r="F100" s="56"/>
      <c r="H100" s="55"/>
      <c r="I100" s="56"/>
      <c r="K100" s="55"/>
      <c r="L100" s="56"/>
    </row>
    <row r="101" spans="1:12">
      <c r="C101" s="51"/>
      <c r="E101" s="55"/>
      <c r="F101" s="56"/>
      <c r="H101" s="55"/>
      <c r="I101" s="56"/>
      <c r="K101" s="55"/>
      <c r="L101" s="56"/>
    </row>
    <row r="102" spans="1:12">
      <c r="C102" s="51"/>
      <c r="E102" s="55"/>
      <c r="F102" s="56"/>
      <c r="H102" s="55"/>
      <c r="I102" s="56"/>
      <c r="K102" s="55"/>
      <c r="L102" s="56"/>
    </row>
    <row r="103" spans="1:12">
      <c r="C103" s="51"/>
      <c r="E103" s="55"/>
      <c r="F103" s="56"/>
      <c r="H103" s="55"/>
      <c r="I103" s="56"/>
      <c r="K103" s="55"/>
      <c r="L103" s="56"/>
    </row>
    <row r="104" spans="1:12">
      <c r="C104" s="52"/>
      <c r="E104" s="57"/>
      <c r="F104" s="58"/>
      <c r="H104" s="57"/>
      <c r="I104" s="58"/>
      <c r="K104" s="57"/>
      <c r="L104" s="58"/>
    </row>
    <row r="105" spans="1:12">
      <c r="B105" s="142" t="s">
        <v>84</v>
      </c>
      <c r="C105" s="142"/>
      <c r="E105" s="142" t="s">
        <v>84</v>
      </c>
      <c r="F105" s="142"/>
      <c r="H105" s="142" t="s">
        <v>84</v>
      </c>
      <c r="I105" s="142"/>
      <c r="K105" s="142" t="s">
        <v>84</v>
      </c>
      <c r="L105" s="142"/>
    </row>
    <row r="106" spans="1:12">
      <c r="A106" s="60">
        <f>IF(B106="x",2,0)</f>
        <v>0</v>
      </c>
      <c r="B106" s="110" t="s">
        <v>175</v>
      </c>
      <c r="C106" s="49" t="s">
        <v>85</v>
      </c>
      <c r="D106" s="60">
        <f>IF(E106="x",2,0)</f>
        <v>0</v>
      </c>
      <c r="E106" s="110" t="s">
        <v>175</v>
      </c>
      <c r="F106" s="49" t="s">
        <v>85</v>
      </c>
      <c r="G106" s="60">
        <f>IF(H106="x",2,0)</f>
        <v>0</v>
      </c>
      <c r="H106" s="110" t="s">
        <v>175</v>
      </c>
      <c r="I106" s="49" t="s">
        <v>85</v>
      </c>
      <c r="J106" s="60">
        <f>IF(K106="x",2,0)</f>
        <v>0</v>
      </c>
      <c r="K106" s="110" t="s">
        <v>175</v>
      </c>
      <c r="L106" s="49" t="s">
        <v>85</v>
      </c>
    </row>
    <row r="107" spans="1:12">
      <c r="A107" s="60">
        <f>IF(B107="x",-2,0)</f>
        <v>0</v>
      </c>
      <c r="B107" s="110" t="s">
        <v>175</v>
      </c>
      <c r="C107" s="49" t="s">
        <v>86</v>
      </c>
      <c r="D107" s="60">
        <f t="shared" ref="D107:D111" si="4">IF(E107="x",2,0)</f>
        <v>0</v>
      </c>
      <c r="E107" s="110" t="s">
        <v>175</v>
      </c>
      <c r="F107" s="49" t="s">
        <v>86</v>
      </c>
      <c r="G107" s="60">
        <f>IF(H107="x",2,0)</f>
        <v>0</v>
      </c>
      <c r="H107" s="110" t="s">
        <v>175</v>
      </c>
      <c r="I107" s="49" t="s">
        <v>86</v>
      </c>
      <c r="J107" s="60">
        <f t="shared" ref="J107:J112" si="5">IF(K107="x",2,0)</f>
        <v>0</v>
      </c>
      <c r="K107" s="110" t="s">
        <v>175</v>
      </c>
      <c r="L107" s="49" t="s">
        <v>86</v>
      </c>
    </row>
    <row r="108" spans="1:12">
      <c r="A108" s="60">
        <f>IF(B108="x",2,0)</f>
        <v>0</v>
      </c>
      <c r="B108" s="110" t="s">
        <v>175</v>
      </c>
      <c r="C108" s="49" t="s">
        <v>87</v>
      </c>
      <c r="D108" s="60">
        <f>IF(E108="x",-2,0)</f>
        <v>0</v>
      </c>
      <c r="E108" s="110" t="s">
        <v>175</v>
      </c>
      <c r="F108" s="49" t="s">
        <v>87</v>
      </c>
      <c r="G108" s="60">
        <f>IF(H108="x",-2,0)</f>
        <v>0</v>
      </c>
      <c r="H108" s="110" t="s">
        <v>175</v>
      </c>
      <c r="I108" s="49" t="s">
        <v>87</v>
      </c>
      <c r="J108" s="60">
        <f t="shared" si="5"/>
        <v>0</v>
      </c>
      <c r="K108" s="110" t="s">
        <v>175</v>
      </c>
      <c r="L108" s="49" t="s">
        <v>87</v>
      </c>
    </row>
    <row r="109" spans="1:12">
      <c r="A109" s="60">
        <f>IF(B109="x",-2,0)</f>
        <v>0</v>
      </c>
      <c r="B109" s="110" t="s">
        <v>175</v>
      </c>
      <c r="C109" s="49" t="s">
        <v>88</v>
      </c>
      <c r="D109" s="60">
        <f>IF(E109="x",2,0)</f>
        <v>0</v>
      </c>
      <c r="E109" s="110" t="s">
        <v>175</v>
      </c>
      <c r="F109" s="49" t="s">
        <v>88</v>
      </c>
      <c r="G109" s="60">
        <f>IF(H109="x",2,0)</f>
        <v>0</v>
      </c>
      <c r="H109" s="110" t="s">
        <v>175</v>
      </c>
      <c r="I109" s="49" t="s">
        <v>88</v>
      </c>
      <c r="J109" s="60">
        <f>IF(K109="x",-2,0)</f>
        <v>0</v>
      </c>
      <c r="K109" s="110" t="s">
        <v>175</v>
      </c>
      <c r="L109" s="49" t="s">
        <v>88</v>
      </c>
    </row>
    <row r="110" spans="1:12">
      <c r="A110" s="60">
        <f>IF(B110="x",-2,0)</f>
        <v>0</v>
      </c>
      <c r="B110" s="110" t="s">
        <v>175</v>
      </c>
      <c r="C110" s="49" t="s">
        <v>89</v>
      </c>
      <c r="D110" s="60">
        <f>IF(E110="x",-2,0)</f>
        <v>0</v>
      </c>
      <c r="E110" s="110" t="s">
        <v>175</v>
      </c>
      <c r="F110" s="49" t="s">
        <v>89</v>
      </c>
      <c r="G110" s="60">
        <f>IF(H110="x",-2,0)</f>
        <v>0</v>
      </c>
      <c r="H110" s="110" t="s">
        <v>175</v>
      </c>
      <c r="I110" s="49" t="s">
        <v>89</v>
      </c>
      <c r="J110" s="60">
        <f t="shared" si="5"/>
        <v>0</v>
      </c>
      <c r="K110" s="110" t="s">
        <v>175</v>
      </c>
      <c r="L110" s="49" t="s">
        <v>89</v>
      </c>
    </row>
    <row r="111" spans="1:12">
      <c r="A111" s="60">
        <f>IF(B111="x",2,0)</f>
        <v>0</v>
      </c>
      <c r="B111" s="110" t="s">
        <v>175</v>
      </c>
      <c r="C111" s="49" t="s">
        <v>90</v>
      </c>
      <c r="D111" s="60">
        <f t="shared" si="4"/>
        <v>0</v>
      </c>
      <c r="E111" s="110" t="s">
        <v>175</v>
      </c>
      <c r="F111" s="49" t="s">
        <v>90</v>
      </c>
      <c r="G111" s="60">
        <f>IF(H111="x",2,0)</f>
        <v>0</v>
      </c>
      <c r="H111" s="110" t="s">
        <v>175</v>
      </c>
      <c r="I111" s="49" t="s">
        <v>90</v>
      </c>
      <c r="J111" s="60">
        <f t="shared" si="5"/>
        <v>0</v>
      </c>
      <c r="K111" s="110" t="s">
        <v>175</v>
      </c>
      <c r="L111" s="49" t="s">
        <v>90</v>
      </c>
    </row>
    <row r="112" spans="1:12">
      <c r="A112" s="60">
        <f>IF(B112="x",-2,0)</f>
        <v>0</v>
      </c>
      <c r="B112" s="110" t="s">
        <v>175</v>
      </c>
      <c r="C112" s="49" t="s">
        <v>91</v>
      </c>
      <c r="D112" s="60">
        <f>IF(E112="x",-2,0)</f>
        <v>0</v>
      </c>
      <c r="E112" s="110" t="s">
        <v>175</v>
      </c>
      <c r="F112" s="49" t="s">
        <v>91</v>
      </c>
      <c r="G112" s="60">
        <f>IF(H112="x",-2,0)</f>
        <v>0</v>
      </c>
      <c r="H112" s="110" t="s">
        <v>175</v>
      </c>
      <c r="I112" s="49" t="s">
        <v>91</v>
      </c>
      <c r="J112" s="60">
        <f t="shared" si="5"/>
        <v>0</v>
      </c>
      <c r="K112" s="110" t="s">
        <v>175</v>
      </c>
      <c r="L112" s="49" t="s">
        <v>91</v>
      </c>
    </row>
    <row r="113" spans="2:12" s="82" customFormat="1">
      <c r="B113" s="60">
        <f>SUM(A106:A112)</f>
        <v>0</v>
      </c>
      <c r="C113" s="83" t="s">
        <v>92</v>
      </c>
      <c r="E113" s="60">
        <f>SUM(D106:D112)</f>
        <v>0</v>
      </c>
      <c r="F113" s="83" t="s">
        <v>92</v>
      </c>
      <c r="H113" s="60">
        <f>SUM(G106:G112)</f>
        <v>0</v>
      </c>
      <c r="I113" s="83" t="s">
        <v>92</v>
      </c>
      <c r="K113" s="60">
        <f>SUM(J106:J112)</f>
        <v>0</v>
      </c>
      <c r="L113" s="83" t="s">
        <v>92</v>
      </c>
    </row>
    <row r="114" spans="2:12" s="92" customFormat="1">
      <c r="C114" s="92">
        <v>6</v>
      </c>
      <c r="F114" s="92">
        <v>8</v>
      </c>
      <c r="I114" s="92">
        <v>8</v>
      </c>
      <c r="L114" s="92">
        <v>12</v>
      </c>
    </row>
    <row r="116" spans="2:12">
      <c r="C116" s="50"/>
      <c r="E116" s="53"/>
      <c r="F116" s="54"/>
    </row>
    <row r="117" spans="2:12" ht="23.5">
      <c r="C117" s="93" t="s">
        <v>156</v>
      </c>
      <c r="E117" s="143" t="s">
        <v>157</v>
      </c>
      <c r="F117" s="144"/>
    </row>
    <row r="118" spans="2:12">
      <c r="C118" s="51"/>
      <c r="E118" s="55"/>
      <c r="F118" s="56"/>
    </row>
    <row r="119" spans="2:12">
      <c r="C119" s="51"/>
      <c r="E119" s="55"/>
      <c r="F119" s="56"/>
    </row>
    <row r="120" spans="2:12">
      <c r="C120" s="51"/>
      <c r="E120" s="55"/>
      <c r="F120" s="56"/>
    </row>
    <row r="121" spans="2:12">
      <c r="C121" s="51"/>
      <c r="E121" s="55"/>
      <c r="F121" s="56"/>
    </row>
    <row r="122" spans="2:12">
      <c r="C122" s="51"/>
      <c r="E122" s="55"/>
      <c r="F122" s="56"/>
    </row>
    <row r="123" spans="2:12">
      <c r="C123" s="51"/>
      <c r="E123" s="55"/>
      <c r="F123" s="56"/>
    </row>
    <row r="124" spans="2:12">
      <c r="C124" s="51"/>
      <c r="E124" s="55"/>
      <c r="F124" s="56"/>
    </row>
    <row r="125" spans="2:12">
      <c r="C125" s="51"/>
      <c r="E125" s="55"/>
      <c r="F125" s="56"/>
    </row>
    <row r="126" spans="2:12">
      <c r="C126" s="51"/>
      <c r="E126" s="55"/>
      <c r="F126" s="56"/>
    </row>
    <row r="127" spans="2:12">
      <c r="C127" s="51"/>
      <c r="E127" s="55"/>
      <c r="F127" s="56"/>
    </row>
    <row r="128" spans="2:12">
      <c r="C128" s="51"/>
      <c r="E128" s="55"/>
      <c r="F128" s="56"/>
    </row>
    <row r="129" spans="1:12">
      <c r="C129" s="51"/>
      <c r="E129" s="55"/>
      <c r="F129" s="56"/>
    </row>
    <row r="130" spans="1:12">
      <c r="C130" s="52"/>
      <c r="E130" s="57"/>
      <c r="F130" s="58"/>
    </row>
    <row r="131" spans="1:12">
      <c r="B131" s="142" t="s">
        <v>84</v>
      </c>
      <c r="C131" s="142"/>
      <c r="E131" s="142" t="s">
        <v>84</v>
      </c>
      <c r="F131" s="142"/>
    </row>
    <row r="132" spans="1:12">
      <c r="A132" s="60">
        <f>IF(B132="x",2,0)</f>
        <v>0</v>
      </c>
      <c r="B132" s="110" t="s">
        <v>175</v>
      </c>
      <c r="C132" s="49" t="s">
        <v>85</v>
      </c>
      <c r="D132" s="60">
        <f>IF(E132="x",2,0)</f>
        <v>0</v>
      </c>
      <c r="E132" s="110" t="s">
        <v>175</v>
      </c>
      <c r="F132" s="49" t="s">
        <v>85</v>
      </c>
    </row>
    <row r="133" spans="1:12">
      <c r="A133" s="60">
        <f>IF(B133="x",2,0)</f>
        <v>0</v>
      </c>
      <c r="B133" s="110" t="s">
        <v>175</v>
      </c>
      <c r="C133" s="49" t="s">
        <v>86</v>
      </c>
      <c r="D133" s="60">
        <f t="shared" ref="D133" si="6">IF(E133="x",2,0)</f>
        <v>0</v>
      </c>
      <c r="E133" s="110" t="s">
        <v>175</v>
      </c>
      <c r="F133" s="49" t="s">
        <v>86</v>
      </c>
    </row>
    <row r="134" spans="1:12">
      <c r="A134" s="60">
        <f>IF(B134="x",2,0)</f>
        <v>0</v>
      </c>
      <c r="B134" s="110" t="s">
        <v>175</v>
      </c>
      <c r="C134" s="49" t="s">
        <v>87</v>
      </c>
      <c r="D134" s="60">
        <f>IF(E134="x",-2,0)</f>
        <v>0</v>
      </c>
      <c r="E134" s="110" t="s">
        <v>175</v>
      </c>
      <c r="F134" s="49" t="s">
        <v>87</v>
      </c>
    </row>
    <row r="135" spans="1:12">
      <c r="A135" s="60">
        <f>IF(B135="x",-2,0)</f>
        <v>0</v>
      </c>
      <c r="B135" s="110" t="s">
        <v>175</v>
      </c>
      <c r="C135" s="49" t="s">
        <v>88</v>
      </c>
      <c r="D135" s="60">
        <f>IF(E135="x",2,0)</f>
        <v>0</v>
      </c>
      <c r="E135" s="110" t="s">
        <v>175</v>
      </c>
      <c r="F135" s="49" t="s">
        <v>88</v>
      </c>
    </row>
    <row r="136" spans="1:12">
      <c r="A136" s="60">
        <f>IF(B136="x",-2,0)</f>
        <v>0</v>
      </c>
      <c r="B136" s="110" t="s">
        <v>175</v>
      </c>
      <c r="C136" s="49" t="s">
        <v>89</v>
      </c>
      <c r="D136" s="60">
        <f t="shared" ref="D136:D138" si="7">IF(E136="x",2,0)</f>
        <v>0</v>
      </c>
      <c r="E136" s="110" t="s">
        <v>175</v>
      </c>
      <c r="F136" s="49" t="s">
        <v>89</v>
      </c>
    </row>
    <row r="137" spans="1:12">
      <c r="A137" s="60">
        <f>IF(B137="x",-2,0)</f>
        <v>0</v>
      </c>
      <c r="B137" s="110" t="s">
        <v>175</v>
      </c>
      <c r="C137" s="49" t="s">
        <v>90</v>
      </c>
      <c r="D137" s="60">
        <f t="shared" si="7"/>
        <v>0</v>
      </c>
      <c r="E137" s="110" t="s">
        <v>175</v>
      </c>
      <c r="F137" s="49" t="s">
        <v>90</v>
      </c>
    </row>
    <row r="138" spans="1:12">
      <c r="A138" s="60">
        <f>IF(B138="x",-2,0)</f>
        <v>0</v>
      </c>
      <c r="B138" s="110" t="s">
        <v>175</v>
      </c>
      <c r="C138" s="49" t="s">
        <v>91</v>
      </c>
      <c r="D138" s="60">
        <f t="shared" si="7"/>
        <v>0</v>
      </c>
      <c r="E138" s="110" t="s">
        <v>175</v>
      </c>
      <c r="F138" s="49" t="s">
        <v>91</v>
      </c>
    </row>
    <row r="139" spans="1:12" s="82" customFormat="1">
      <c r="B139" s="60">
        <f>SUM(A132:A138)</f>
        <v>0</v>
      </c>
      <c r="C139" s="83" t="s">
        <v>92</v>
      </c>
      <c r="E139" s="60">
        <f>SUM(D132:D138)</f>
        <v>0</v>
      </c>
      <c r="F139" s="83" t="s">
        <v>92</v>
      </c>
      <c r="G139"/>
      <c r="H139"/>
      <c r="I139"/>
      <c r="J139"/>
      <c r="K139"/>
      <c r="L139"/>
    </row>
    <row r="140" spans="1:12" s="92" customFormat="1">
      <c r="C140" s="92">
        <v>6</v>
      </c>
      <c r="F140" s="92">
        <v>12</v>
      </c>
    </row>
  </sheetData>
  <sheetProtection password="CC09" sheet="1" objects="1" scenarios="1" selectLockedCells="1"/>
  <mergeCells count="26">
    <mergeCell ref="K48:L48"/>
    <mergeCell ref="B105:C105"/>
    <mergeCell ref="E105:F105"/>
    <mergeCell ref="H105:I105"/>
    <mergeCell ref="K105:L105"/>
    <mergeCell ref="E117:F117"/>
    <mergeCell ref="E91:F91"/>
    <mergeCell ref="C1:H3"/>
    <mergeCell ref="C60:I62"/>
    <mergeCell ref="H48:I48"/>
    <mergeCell ref="B131:C131"/>
    <mergeCell ref="E131:F131"/>
    <mergeCell ref="Q21:R21"/>
    <mergeCell ref="Q48:R48"/>
    <mergeCell ref="B79:C79"/>
    <mergeCell ref="E79:F79"/>
    <mergeCell ref="H79:I79"/>
    <mergeCell ref="K79:L79"/>
    <mergeCell ref="B21:C21"/>
    <mergeCell ref="E21:F21"/>
    <mergeCell ref="H21:I21"/>
    <mergeCell ref="K21:L21"/>
    <mergeCell ref="B48:C48"/>
    <mergeCell ref="E48:F48"/>
    <mergeCell ref="N21:O21"/>
    <mergeCell ref="N48:O48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0"/>
  <sheetViews>
    <sheetView showGridLines="0" workbookViewId="0">
      <selection activeCell="B9" sqref="B9:E9"/>
    </sheetView>
  </sheetViews>
  <sheetFormatPr baseColWidth="10" defaultRowHeight="14.5"/>
  <sheetData>
    <row r="1" spans="1:8" ht="15" thickTop="1">
      <c r="A1" s="171" t="s">
        <v>67</v>
      </c>
      <c r="B1" s="172"/>
      <c r="C1" s="172"/>
      <c r="D1" s="172"/>
      <c r="E1" s="172"/>
      <c r="F1" s="172"/>
      <c r="G1" s="172"/>
      <c r="H1" s="173"/>
    </row>
    <row r="2" spans="1:8">
      <c r="A2" s="174"/>
      <c r="B2" s="175"/>
      <c r="C2" s="175"/>
      <c r="D2" s="175"/>
      <c r="E2" s="175"/>
      <c r="F2" s="175"/>
      <c r="G2" s="175"/>
      <c r="H2" s="176"/>
    </row>
    <row r="3" spans="1:8" ht="15" thickBot="1">
      <c r="A3" s="177"/>
      <c r="B3" s="178"/>
      <c r="C3" s="178"/>
      <c r="D3" s="178"/>
      <c r="E3" s="178"/>
      <c r="F3" s="178"/>
      <c r="G3" s="178"/>
      <c r="H3" s="179"/>
    </row>
    <row r="4" spans="1:8" ht="15.5" thickTop="1" thickBot="1">
      <c r="H4" s="109" t="s">
        <v>174</v>
      </c>
    </row>
    <row r="5" spans="1:8" ht="21.75" customHeight="1" thickBot="1">
      <c r="A5" s="180" t="s">
        <v>158</v>
      </c>
      <c r="B5" s="181"/>
      <c r="C5" s="181"/>
      <c r="D5" s="181"/>
      <c r="E5" s="181"/>
      <c r="F5" s="181"/>
      <c r="G5" s="181"/>
      <c r="H5" s="182"/>
    </row>
    <row r="8" spans="1:8">
      <c r="B8" s="60" t="s">
        <v>100</v>
      </c>
      <c r="C8" s="60" t="s">
        <v>99</v>
      </c>
      <c r="D8" s="60" t="s">
        <v>98</v>
      </c>
      <c r="E8" s="60" t="s">
        <v>95</v>
      </c>
      <c r="F8" s="60" t="s">
        <v>96</v>
      </c>
      <c r="G8" s="60" t="s">
        <v>97</v>
      </c>
      <c r="H8" s="60" t="s">
        <v>65</v>
      </c>
    </row>
    <row r="9" spans="1:8">
      <c r="A9" t="s">
        <v>93</v>
      </c>
      <c r="B9" s="154" t="str">
        <f>QUIZZ!R2</f>
        <v>Nom ???</v>
      </c>
      <c r="C9" s="155"/>
      <c r="D9" s="155"/>
      <c r="E9" s="156"/>
      <c r="F9" s="59" t="s">
        <v>94</v>
      </c>
      <c r="G9" s="157" t="s">
        <v>96</v>
      </c>
      <c r="H9" s="158"/>
    </row>
    <row r="11" spans="1:8">
      <c r="A11" t="s">
        <v>102</v>
      </c>
      <c r="B11" s="159">
        <f ca="1">TODAY()</f>
        <v>45915</v>
      </c>
      <c r="C11" s="160"/>
      <c r="D11" s="161"/>
    </row>
    <row r="15" spans="1:8" ht="15" thickBot="1"/>
    <row r="16" spans="1:8" ht="26.5" thickBot="1">
      <c r="A16" s="183" t="s">
        <v>166</v>
      </c>
      <c r="B16" s="184"/>
      <c r="C16" s="184"/>
      <c r="D16" s="184"/>
      <c r="E16" s="184"/>
      <c r="F16" s="185"/>
    </row>
    <row r="17" spans="1:6">
      <c r="A17" s="95">
        <f>QUIZZ!T7</f>
        <v>0</v>
      </c>
      <c r="B17" t="s">
        <v>106</v>
      </c>
    </row>
    <row r="18" spans="1:6">
      <c r="A18" s="77">
        <f>QUIZZ!T37</f>
        <v>0</v>
      </c>
      <c r="B18" t="s">
        <v>113</v>
      </c>
    </row>
    <row r="19" spans="1:6">
      <c r="A19" s="77">
        <f>QUIZZ!K73</f>
        <v>0</v>
      </c>
      <c r="B19" t="s">
        <v>124</v>
      </c>
    </row>
    <row r="20" spans="1:6">
      <c r="A20" s="77">
        <f>QUIZZ!P82</f>
        <v>0</v>
      </c>
      <c r="B20" t="s">
        <v>134</v>
      </c>
    </row>
    <row r="21" spans="1:6">
      <c r="A21" s="77">
        <f>QUIZZ!T120</f>
        <v>0</v>
      </c>
      <c r="B21" t="s">
        <v>153</v>
      </c>
    </row>
    <row r="26" spans="1:6" ht="15" thickBot="1"/>
    <row r="27" spans="1:6" ht="26.5" thickBot="1">
      <c r="A27" s="183" t="s">
        <v>159</v>
      </c>
      <c r="B27" s="184"/>
      <c r="C27" s="184"/>
      <c r="D27" s="184"/>
      <c r="E27" s="184"/>
      <c r="F27" s="185"/>
    </row>
    <row r="28" spans="1:6">
      <c r="A28" s="77">
        <f>+PLANS!A1</f>
        <v>0</v>
      </c>
      <c r="B28" t="s">
        <v>154</v>
      </c>
    </row>
    <row r="33" spans="1:8" ht="15" thickBot="1"/>
    <row r="34" spans="1:8" ht="26.5" thickBot="1">
      <c r="A34" s="183" t="s">
        <v>160</v>
      </c>
      <c r="B34" s="184"/>
      <c r="C34" s="184"/>
      <c r="D34" s="184"/>
      <c r="E34" s="184"/>
      <c r="F34" s="185"/>
    </row>
    <row r="35" spans="1:8">
      <c r="A35" s="77">
        <f>'RISQUES MACHINES'!A1</f>
        <v>0</v>
      </c>
      <c r="B35" t="s">
        <v>181</v>
      </c>
    </row>
    <row r="39" spans="1:8">
      <c r="E39" s="114" t="s">
        <v>184</v>
      </c>
      <c r="F39" s="60"/>
      <c r="G39" s="60" t="s">
        <v>105</v>
      </c>
    </row>
    <row r="40" spans="1:8">
      <c r="A40" t="s">
        <v>103</v>
      </c>
      <c r="B40" s="78">
        <f>A35+A28+A21+A20+A19+A18+A17</f>
        <v>0</v>
      </c>
      <c r="C40" t="s">
        <v>182</v>
      </c>
      <c r="E40" s="162" t="str">
        <f>IF(B42&gt;11.999999,E39,G39)</f>
        <v>STAGE A REFAIRE</v>
      </c>
      <c r="F40" s="163"/>
      <c r="G40" s="163"/>
      <c r="H40" s="164"/>
    </row>
    <row r="41" spans="1:8">
      <c r="B41" s="60"/>
      <c r="E41" s="165"/>
      <c r="F41" s="166"/>
      <c r="G41" s="166"/>
      <c r="H41" s="167"/>
    </row>
    <row r="42" spans="1:8" ht="21">
      <c r="B42" s="79">
        <f>B40*20/260</f>
        <v>0</v>
      </c>
      <c r="C42" t="s">
        <v>104</v>
      </c>
      <c r="E42" s="168"/>
      <c r="F42" s="169"/>
      <c r="G42" s="169"/>
      <c r="H42" s="170"/>
    </row>
    <row r="45" spans="1:8">
      <c r="A45" s="96" t="s">
        <v>161</v>
      </c>
      <c r="B45" s="97"/>
      <c r="C45" s="97"/>
      <c r="D45" s="98"/>
      <c r="F45" t="s">
        <v>173</v>
      </c>
    </row>
    <row r="46" spans="1:8">
      <c r="A46" s="99"/>
      <c r="B46" s="100"/>
      <c r="C46" s="100"/>
      <c r="D46" s="101"/>
    </row>
    <row r="47" spans="1:8">
      <c r="A47" s="99"/>
      <c r="B47" s="100"/>
      <c r="C47" s="100"/>
      <c r="D47" s="101"/>
    </row>
    <row r="48" spans="1:8">
      <c r="A48" s="99"/>
      <c r="B48" s="100"/>
      <c r="C48" s="100"/>
      <c r="D48" s="101"/>
    </row>
    <row r="49" spans="1:8">
      <c r="A49" s="102"/>
      <c r="B49" s="94"/>
      <c r="C49" s="94"/>
      <c r="D49" s="103"/>
    </row>
    <row r="50" spans="1:8">
      <c r="A50" t="s">
        <v>163</v>
      </c>
      <c r="H50" s="59" t="s">
        <v>162</v>
      </c>
    </row>
  </sheetData>
  <sheetProtection password="CC09" sheet="1" objects="1" scenarios="1" selectLockedCells="1"/>
  <mergeCells count="9">
    <mergeCell ref="B9:E9"/>
    <mergeCell ref="G9:H9"/>
    <mergeCell ref="B11:D11"/>
    <mergeCell ref="E40:H42"/>
    <mergeCell ref="A1:H3"/>
    <mergeCell ref="A5:H5"/>
    <mergeCell ref="A16:F16"/>
    <mergeCell ref="A27:F27"/>
    <mergeCell ref="A34:F34"/>
  </mergeCells>
  <dataValidations count="1">
    <dataValidation type="list" allowBlank="1" showInputMessage="1" showErrorMessage="1" sqref="G9:H9">
      <formula1>$B$8:$H$8</formula1>
    </dataValidation>
  </dataValidations>
  <pageMargins left="0.7" right="0.34" top="0.41" bottom="0.3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QUIZZ</vt:lpstr>
      <vt:lpstr>PLANS</vt:lpstr>
      <vt:lpstr>RISQUES MACHINES</vt:lpstr>
      <vt:lpstr>Attestation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OBAVMS08</dc:creator>
  <cp:lastModifiedBy>Sylvain le corre</cp:lastModifiedBy>
  <cp:lastPrinted>2021-07-21T17:42:47Z</cp:lastPrinted>
  <dcterms:created xsi:type="dcterms:W3CDTF">2012-10-19T05:33:19Z</dcterms:created>
  <dcterms:modified xsi:type="dcterms:W3CDTF">2025-09-15T04:55:58Z</dcterms:modified>
</cp:coreProperties>
</file>